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Working\Commissioner for Economic Planning &amp; Future Prosperity\LEP\LEP Executive Board\2020 21\July 2020\"/>
    </mc:Choice>
  </mc:AlternateContent>
  <xr:revisionPtr revIDLastSave="0" documentId="8_{BA4D46E1-48B0-4BF9-A8F6-5CEC211D05D3}" xr6:coauthVersionLast="44" xr6:coauthVersionMax="44" xr10:uidLastSave="{00000000-0000-0000-0000-000000000000}"/>
  <bookViews>
    <workbookView xWindow="240" yWindow="0" windowWidth="18960" windowHeight="10200" xr2:uid="{9CBFFF01-9B48-4057-A7B3-5A8DBB74BD2E}"/>
  </bookViews>
  <sheets>
    <sheet name="2020-21 SSLEP Dashboard"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2" i="1" l="1"/>
  <c r="E91" i="1"/>
  <c r="E89" i="1"/>
  <c r="E88" i="1"/>
  <c r="E87" i="1"/>
  <c r="E90" i="1" s="1"/>
  <c r="AI80" i="1"/>
  <c r="AI79" i="1"/>
  <c r="AI83" i="1" s="1"/>
  <c r="AH49" i="1"/>
  <c r="AH48" i="1"/>
  <c r="AH47" i="1"/>
  <c r="AH46" i="1"/>
  <c r="AH45" i="1"/>
  <c r="AH44" i="1"/>
  <c r="AH41" i="1"/>
  <c r="AH40" i="1"/>
  <c r="AH39" i="1"/>
  <c r="AH38" i="1"/>
  <c r="AH37" i="1"/>
  <c r="AH36" i="1"/>
  <c r="L15" i="1"/>
  <c r="H15" i="1"/>
  <c r="J15" i="1" s="1"/>
  <c r="F15" i="1"/>
  <c r="L12" i="1"/>
  <c r="H12" i="1"/>
  <c r="J12" i="1" s="1"/>
  <c r="L9" i="1"/>
  <c r="J9" i="1"/>
  <c r="H9" i="1"/>
  <c r="H6" i="1"/>
  <c r="L6" i="1" s="1"/>
  <c r="F6" i="1"/>
  <c r="J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Broad, John (F&amp;R)</author>
  </authors>
  <commentList>
    <comment ref="F38" authorId="0" shapeId="0" xr:uid="{1653E4BA-4991-40F9-81A3-4A57475E5A2F}">
      <text>
        <r>
          <rPr>
            <b/>
            <sz val="16"/>
            <color indexed="81"/>
            <rFont val="Tahoma"/>
            <family val="2"/>
          </rPr>
          <t>Broad, John (F&amp;R):</t>
        </r>
        <r>
          <rPr>
            <sz val="16"/>
            <color indexed="81"/>
            <rFont val="Tahoma"/>
            <family val="2"/>
          </rPr>
          <t xml:space="preserve">
Increase total LGF Grant to £117.775m now that EV DfT scheme (£18.5m) to be transferred to the AB following Business case approval? CHECK WITH SA</t>
        </r>
      </text>
    </comment>
  </commentList>
</comments>
</file>

<file path=xl/sharedStrings.xml><?xml version="1.0" encoding="utf-8"?>
<sst xmlns="http://schemas.openxmlformats.org/spreadsheetml/2006/main" count="180" uniqueCount="166">
  <si>
    <t>Stoke on Trent &amp; Staffordshire Local Enterprise Partnership Finance Dashboard - 1st Quarter Outturn 20-21</t>
  </si>
  <si>
    <t>LEP CAPITAL FUNDING</t>
  </si>
  <si>
    <t>LEP REVENUE &amp; CAPITAL INVESTMENT FUNDING</t>
  </si>
  <si>
    <t>LEP REVENUE GRANT FUNDING</t>
  </si>
  <si>
    <t>The Local Growth Deal &amp; The City Deal - Headline Numbers</t>
  </si>
  <si>
    <t>The Growing Places Fund (GPF) - Grants &amp; Loans Facility</t>
  </si>
  <si>
    <t>Total Grant Allocation (£m)</t>
  </si>
  <si>
    <t>Spend to Date (£m)</t>
  </si>
  <si>
    <t>% Spend To Date</t>
  </si>
  <si>
    <t>Funding Remaining (£m)</t>
  </si>
  <si>
    <r>
      <t xml:space="preserve">*   Since 2013-14, </t>
    </r>
    <r>
      <rPr>
        <b/>
        <sz val="22"/>
        <rFont val="Arial"/>
        <family val="2"/>
      </rPr>
      <t>3 grants</t>
    </r>
    <r>
      <rPr>
        <sz val="22"/>
        <rFont val="Arial"/>
        <family val="2"/>
      </rPr>
      <t xml:space="preserve"> totalling </t>
    </r>
    <r>
      <rPr>
        <b/>
        <sz val="22"/>
        <rFont val="Arial"/>
        <family val="2"/>
      </rPr>
      <t>£7.855m</t>
    </r>
    <r>
      <rPr>
        <sz val="22"/>
        <rFont val="Arial"/>
        <family val="2"/>
      </rPr>
      <t xml:space="preserve"> in value,</t>
    </r>
    <r>
      <rPr>
        <b/>
        <sz val="22"/>
        <rFont val="Arial"/>
        <family val="2"/>
      </rPr>
      <t xml:space="preserve"> </t>
    </r>
    <r>
      <rPr>
        <sz val="22"/>
        <rFont val="Arial"/>
        <family val="2"/>
      </rPr>
      <t xml:space="preserve">plus </t>
    </r>
    <r>
      <rPr>
        <b/>
        <sz val="22"/>
        <rFont val="Arial"/>
        <family val="2"/>
      </rPr>
      <t>14 GPF loans</t>
    </r>
    <r>
      <rPr>
        <sz val="22"/>
        <rFont val="Arial"/>
        <family val="2"/>
      </rPr>
      <t xml:space="preserve"> totalling </t>
    </r>
    <r>
      <rPr>
        <b/>
        <sz val="22"/>
        <rFont val="Arial"/>
        <family val="2"/>
      </rPr>
      <t>£6.543m</t>
    </r>
    <r>
      <rPr>
        <sz val="22"/>
        <rFont val="Arial"/>
        <family val="2"/>
      </rPr>
      <t xml:space="preserve"> have been awarded by SSLEP to local SMEs - a </t>
    </r>
    <r>
      <rPr>
        <b/>
        <u/>
        <sz val="22"/>
        <rFont val="Arial"/>
        <family val="2"/>
      </rPr>
      <t>£14.398m</t>
    </r>
    <r>
      <rPr>
        <sz val="22"/>
        <rFont val="Arial"/>
        <family val="2"/>
      </rPr>
      <t xml:space="preserve"> total investment to date which has  </t>
    </r>
  </si>
  <si>
    <t>Local Growth Deal</t>
  </si>
  <si>
    <t>#</t>
  </si>
  <si>
    <r>
      <t xml:space="preserve">    leveraged in over </t>
    </r>
    <r>
      <rPr>
        <b/>
        <sz val="22"/>
        <rFont val="Arial"/>
        <family val="2"/>
      </rPr>
      <t>£79.43m</t>
    </r>
    <r>
      <rPr>
        <sz val="22"/>
        <color theme="1"/>
        <rFont val="Arial"/>
        <family val="2"/>
      </rPr>
      <t xml:space="preserve"> of Private Sector Investment in to the local economy over a 7 year period.</t>
    </r>
  </si>
  <si>
    <t>(Total Funding &amp; Spend as @ 31st March 20)</t>
  </si>
  <si>
    <r>
      <t xml:space="preserve">*   As at Q1 2020, after taking into account all outstanding contractual loan payments and repayments the GPF Loans Fund currently holds an available 'rolling' fund balance of </t>
    </r>
    <r>
      <rPr>
        <b/>
        <sz val="22"/>
        <color theme="1"/>
        <rFont val="Arial"/>
        <family val="2"/>
      </rPr>
      <t>£2.921m</t>
    </r>
    <r>
      <rPr>
        <sz val="22"/>
        <color theme="1"/>
        <rFont val="Arial"/>
        <family val="2"/>
      </rPr>
      <t>.</t>
    </r>
  </si>
  <si>
    <t>20-21 LGF Grant Allocation</t>
  </si>
  <si>
    <t>(as @ Q1 20-21)</t>
  </si>
  <si>
    <r>
      <t xml:space="preserve">*   As at the 30th June 2020, the total value of GPF loans currently outstanding, i.e. in circulation, is </t>
    </r>
    <r>
      <rPr>
        <b/>
        <u/>
        <sz val="22"/>
        <rFont val="Arial"/>
        <family val="2"/>
      </rPr>
      <t>£1.678m.</t>
    </r>
    <r>
      <rPr>
        <sz val="22"/>
        <rFont val="Arial"/>
        <family val="2"/>
      </rPr>
      <t xml:space="preserve"> Of this sum, </t>
    </r>
    <r>
      <rPr>
        <b/>
        <sz val="22"/>
        <rFont val="Arial"/>
        <family val="2"/>
      </rPr>
      <t>£0.450m</t>
    </r>
    <r>
      <rPr>
        <sz val="22"/>
        <rFont val="Arial"/>
        <family val="2"/>
      </rPr>
      <t xml:space="preserve"> of loan is expected to be repaid back into the GPF </t>
    </r>
  </si>
  <si>
    <t xml:space="preserve">    Loans Fund during 20-21.</t>
  </si>
  <si>
    <t>The City Deal</t>
  </si>
  <si>
    <t>20-21 City Deal Grant Allocation</t>
  </si>
  <si>
    <t>Note - 20-21 Total LGD Funding has been increased by £18.5m following the approval of the Etruria Valley DfT Retained Scheme business case. Funding is due to be paid to the Accountable Body on the 10th July 20.</t>
  </si>
  <si>
    <t>The Local Growth Deal (Local Growth Fund Grant)</t>
  </si>
  <si>
    <r>
      <t xml:space="preserve">*    All LGD funding has to be spent by </t>
    </r>
    <r>
      <rPr>
        <b/>
        <u/>
        <sz val="22"/>
        <color theme="1"/>
        <rFont val="Arial"/>
        <family val="2"/>
      </rPr>
      <t>31st March 21</t>
    </r>
    <r>
      <rPr>
        <sz val="22"/>
        <color theme="1"/>
        <rFont val="Arial"/>
        <family val="2"/>
      </rPr>
      <t xml:space="preserve">. The one exception to 'this rule' is the </t>
    </r>
    <r>
      <rPr>
        <b/>
        <sz val="22"/>
        <color theme="1"/>
        <rFont val="Arial"/>
        <family val="2"/>
      </rPr>
      <t>£18.5m</t>
    </r>
    <r>
      <rPr>
        <sz val="22"/>
        <color theme="1"/>
        <rFont val="Arial"/>
        <family val="2"/>
      </rPr>
      <t xml:space="preserve"> Etruria Valley DfT Retained scheme which has been permitted to spend its LFG Grant funding beyond the set LGD deadline</t>
    </r>
  </si>
  <si>
    <r>
      <t xml:space="preserve">     following recent DfT approval of its final business case. The SSLEP's LGF Grant funding over the 6 year LGD programme has therefore increased to </t>
    </r>
    <r>
      <rPr>
        <b/>
        <u/>
        <sz val="22"/>
        <color theme="1"/>
        <rFont val="Arial"/>
        <family val="2"/>
      </rPr>
      <t>£116.775m</t>
    </r>
    <r>
      <rPr>
        <sz val="22"/>
        <color theme="1"/>
        <rFont val="Arial"/>
        <family val="2"/>
      </rPr>
      <t xml:space="preserve"> in total.</t>
    </r>
  </si>
  <si>
    <t>*    In early 20-21, due to the severe impact of the Covid pandemic, the Gov't has initiated a national review of funding resources available to stimulate economic recovery. Given this directive, BEIS has decided to initially pay 2/3rds of</t>
  </si>
  <si>
    <r>
      <t xml:space="preserve">     the LGF Grant allocation to LEPS with the final 1/3rd to be paid following a review of the contractual status of all LGD projects &amp; what the  risk of slippage is. To date, </t>
    </r>
    <r>
      <rPr>
        <b/>
        <sz val="22"/>
        <color theme="1"/>
        <rFont val="Arial"/>
        <family val="2"/>
      </rPr>
      <t>£10.230m</t>
    </r>
    <r>
      <rPr>
        <sz val="22"/>
        <color theme="1"/>
        <rFont val="Arial"/>
        <family val="2"/>
      </rPr>
      <t xml:space="preserve"> of the </t>
    </r>
    <r>
      <rPr>
        <b/>
        <sz val="22"/>
        <color theme="1"/>
        <rFont val="Arial"/>
        <family val="2"/>
      </rPr>
      <t>£15.345m</t>
    </r>
    <r>
      <rPr>
        <sz val="22"/>
        <color theme="1"/>
        <rFont val="Arial"/>
        <family val="2"/>
      </rPr>
      <t xml:space="preserve"> total allocation has been paid.</t>
    </r>
  </si>
  <si>
    <t>*    At the June 20 SPMG, approval was given to remove the remaining 20-21 LGD funding for the CCA scheme as the scheme is unable to spend any further LGF Grant funding this year. The SPMG approved that this remaining</t>
  </si>
  <si>
    <r>
      <t xml:space="preserve">     </t>
    </r>
    <r>
      <rPr>
        <b/>
        <sz val="22"/>
        <rFont val="Arial"/>
        <family val="2"/>
      </rPr>
      <t>£1.689m</t>
    </r>
    <r>
      <rPr>
        <sz val="22"/>
        <rFont val="Arial"/>
        <family val="2"/>
      </rPr>
      <t xml:space="preserve"> balance of funding be redirected to fund the i54 WE scheme. In addition, SPMG also identified and approved a reduction of </t>
    </r>
    <r>
      <rPr>
        <b/>
        <sz val="22"/>
        <rFont val="Arial"/>
        <family val="2"/>
      </rPr>
      <t>£1.46m</t>
    </r>
    <r>
      <rPr>
        <sz val="22"/>
        <rFont val="Arial"/>
        <family val="2"/>
      </rPr>
      <t xml:space="preserve"> in LGF Grant funding for the CELR scheme which is unable to be spent within </t>
    </r>
  </si>
  <si>
    <r>
      <t xml:space="preserve">     the BEIS deadline. This grant slippage funding is also to be redirected to the i54 WE scheme resulting in the total CELR LGF Grant funding being revised down to </t>
    </r>
    <r>
      <rPr>
        <b/>
        <sz val="22"/>
        <color theme="1"/>
        <rFont val="Arial"/>
        <family val="2"/>
      </rPr>
      <t>£7.009m</t>
    </r>
    <r>
      <rPr>
        <sz val="22"/>
        <color theme="1"/>
        <rFont val="Arial"/>
        <family val="2"/>
      </rPr>
      <t xml:space="preserve"> for 20-21. Although 20-21 LGF Grant funding has</t>
    </r>
  </si>
  <si>
    <t>The 2020-21 SSLEP Core Budget - £0.730m : £0.069m or 9.5% Spend to Date</t>
  </si>
  <si>
    <t xml:space="preserve">     either been withdrawn or reduced for these 2 key City of Stoke on Trent LGD schemes, this funding will be replaced, in future years, from future business rates secured from either the i54 EZ or th CVEZ or potentially funded</t>
  </si>
  <si>
    <t xml:space="preserve"> </t>
  </si>
  <si>
    <t xml:space="preserve">     from underspends on the future programme.  </t>
  </si>
  <si>
    <r>
      <t xml:space="preserve">*    The annual Core Fund Grant is provided by the BEIS under </t>
    </r>
    <r>
      <rPr>
        <b/>
        <sz val="22"/>
        <color theme="1"/>
        <rFont val="Arial"/>
        <family val="2"/>
      </rPr>
      <t>Section 11</t>
    </r>
    <r>
      <rPr>
        <sz val="22"/>
        <color theme="1"/>
        <rFont val="Arial"/>
        <family val="2"/>
      </rPr>
      <t xml:space="preserve"> of the</t>
    </r>
    <r>
      <rPr>
        <b/>
        <sz val="22"/>
        <color theme="1"/>
        <rFont val="Arial"/>
        <family val="2"/>
      </rPr>
      <t xml:space="preserve"> Industrial Development Act 1982</t>
    </r>
    <r>
      <rPr>
        <sz val="22"/>
        <color theme="1"/>
        <rFont val="Arial"/>
        <family val="2"/>
      </rPr>
      <t xml:space="preserve"> and is to be spent by 31st March 21. The 20-21</t>
    </r>
  </si>
  <si>
    <r>
      <t xml:space="preserve">      LEP Core budget of</t>
    </r>
    <r>
      <rPr>
        <b/>
        <sz val="22"/>
        <color theme="1"/>
        <rFont val="Arial"/>
        <family val="2"/>
      </rPr>
      <t xml:space="preserve"> £0.730m </t>
    </r>
    <r>
      <rPr>
        <sz val="22"/>
        <color theme="1"/>
        <rFont val="Arial"/>
        <family val="2"/>
      </rPr>
      <t xml:space="preserve">was approved at the </t>
    </r>
    <r>
      <rPr>
        <b/>
        <sz val="22"/>
        <color theme="1"/>
        <rFont val="Arial"/>
        <family val="2"/>
      </rPr>
      <t>27th February 2020 SSLEP Executive Board</t>
    </r>
    <r>
      <rPr>
        <sz val="22"/>
        <color theme="1"/>
        <rFont val="Arial"/>
        <family val="2"/>
      </rPr>
      <t xml:space="preserve">. </t>
    </r>
  </si>
  <si>
    <r>
      <t>*    The June SPMG also approved that the current unallocated balance of LGF Grant (</t>
    </r>
    <r>
      <rPr>
        <b/>
        <sz val="22"/>
        <rFont val="Arial"/>
        <family val="2"/>
      </rPr>
      <t>£0.388m</t>
    </r>
    <r>
      <rPr>
        <sz val="22"/>
        <rFont val="Arial"/>
        <family val="2"/>
      </rPr>
      <t xml:space="preserve">) be used to fund the </t>
    </r>
    <r>
      <rPr>
        <b/>
        <sz val="22"/>
        <rFont val="Arial"/>
        <family val="2"/>
      </rPr>
      <t>i54 WE</t>
    </r>
    <r>
      <rPr>
        <sz val="22"/>
        <rFont val="Arial"/>
        <family val="2"/>
      </rPr>
      <t xml:space="preserve"> scheme taking total redirected LGF Grant funding up to </t>
    </r>
    <r>
      <rPr>
        <b/>
        <sz val="22"/>
        <rFont val="Arial"/>
        <family val="2"/>
      </rPr>
      <t>£3.537m</t>
    </r>
    <r>
      <rPr>
        <sz val="22"/>
        <rFont val="Arial"/>
        <family val="2"/>
      </rPr>
      <t xml:space="preserve"> to date.</t>
    </r>
  </si>
  <si>
    <t>Expenditure</t>
  </si>
  <si>
    <t>£</t>
  </si>
  <si>
    <r>
      <t xml:space="preserve">*    At Q1 20-21, a total of </t>
    </r>
    <r>
      <rPr>
        <b/>
        <u/>
        <sz val="22"/>
        <rFont val="Arial"/>
        <family val="2"/>
      </rPr>
      <t>£8.169m</t>
    </r>
    <r>
      <rPr>
        <sz val="22"/>
        <rFont val="Arial"/>
        <family val="2"/>
      </rPr>
      <t xml:space="preserve"> in LGF Grant funding (</t>
    </r>
    <r>
      <rPr>
        <b/>
        <i/>
        <sz val="22"/>
        <rFont val="Arial"/>
        <family val="2"/>
      </rPr>
      <t>33.5%</t>
    </r>
    <r>
      <rPr>
        <sz val="22"/>
        <rFont val="Arial"/>
        <family val="2"/>
      </rPr>
      <t xml:space="preserve">) has to date been spent against the remaining balance of LGF Grant funding of </t>
    </r>
    <r>
      <rPr>
        <b/>
        <sz val="22"/>
        <rFont val="Arial"/>
        <family val="2"/>
      </rPr>
      <t>£24.398m</t>
    </r>
    <r>
      <rPr>
        <sz val="22"/>
        <rFont val="Arial"/>
        <family val="2"/>
      </rPr>
      <t xml:space="preserve">. </t>
    </r>
  </si>
  <si>
    <t>Staffing - SSLEP Secretariat</t>
  </si>
  <si>
    <t xml:space="preserve">LEP Operational Costs </t>
  </si>
  <si>
    <r>
      <t>*    As at 30th June 2020, the SSLEP has contractual committed</t>
    </r>
    <r>
      <rPr>
        <sz val="22"/>
        <color rgb="FFFF0000"/>
        <rFont val="Arial"/>
        <family val="2"/>
      </rPr>
      <t xml:space="preserve"> </t>
    </r>
    <r>
      <rPr>
        <b/>
        <i/>
        <sz val="22"/>
        <rFont val="Arial"/>
        <family val="2"/>
      </rPr>
      <t xml:space="preserve">98.6% </t>
    </r>
    <r>
      <rPr>
        <sz val="22"/>
        <rFont val="Arial"/>
        <family val="2"/>
      </rPr>
      <t xml:space="preserve">of the total </t>
    </r>
    <r>
      <rPr>
        <b/>
        <u/>
        <sz val="22"/>
        <rFont val="Arial"/>
        <family val="2"/>
      </rPr>
      <t>£98.3m original LGD funding</t>
    </r>
    <r>
      <rPr>
        <sz val="22"/>
        <rFont val="Arial"/>
        <family val="2"/>
      </rPr>
      <t xml:space="preserve"> and has currently 2 LGD Grant Funding Agreements that are yet to be finalised with partners. </t>
    </r>
  </si>
  <si>
    <t>*   A new 'Open Call' (Round 14) was opened from December 19 to January 20 for new SME loan bids. Following the Call, 2 GPF loan bids for Dog &amp; Bone Properties (£150,000)</t>
  </si>
  <si>
    <t>Business Engagement &amp; Support</t>
  </si>
  <si>
    <t>LGD Programme</t>
  </si>
  <si>
    <t>LGF Funding (£m)</t>
  </si>
  <si>
    <t>Current Status of Funding Agreement</t>
  </si>
  <si>
    <t xml:space="preserve">    and Scott FM Ltd (£50,000) have now been initially Stage 1 approved by the GPF Panel and are currently subject to Stage 2 due diligence.</t>
  </si>
  <si>
    <t>Strategic Planning - LIS Development #</t>
  </si>
  <si>
    <t xml:space="preserve">   #     NOTE - 20-21 LIS Implementation Plan is to be discussed at the July 20 SSLEP Executive Board.</t>
  </si>
  <si>
    <t>Blythe Park Development</t>
  </si>
  <si>
    <t>OPEN CALL</t>
  </si>
  <si>
    <t>LGF Funding Agreement drafted – Currently waiting for the GPF Agreement to be finalised for the match funding before  both Agreements are signed.</t>
  </si>
  <si>
    <t>Project &amp; Programme Development</t>
  </si>
  <si>
    <t>Stoke Power Upgrade</t>
  </si>
  <si>
    <t>HoTs have been updated - Legal are currently drafting the contract.</t>
  </si>
  <si>
    <r>
      <t>*   There are currently</t>
    </r>
    <r>
      <rPr>
        <sz val="22"/>
        <rFont val="Arial"/>
        <family val="2"/>
      </rPr>
      <t xml:space="preserve"> 3</t>
    </r>
    <r>
      <rPr>
        <b/>
        <sz val="22"/>
        <color rgb="FFFF0000"/>
        <rFont val="Arial"/>
        <family val="2"/>
      </rPr>
      <t xml:space="preserve"> </t>
    </r>
    <r>
      <rPr>
        <sz val="22"/>
        <color theme="1"/>
        <rFont val="Arial"/>
        <family val="2"/>
      </rPr>
      <t xml:space="preserve">SME </t>
    </r>
    <r>
      <rPr>
        <b/>
        <sz val="22"/>
        <color theme="1"/>
        <rFont val="Arial"/>
        <family val="2"/>
      </rPr>
      <t xml:space="preserve">Stage 1 </t>
    </r>
    <r>
      <rPr>
        <sz val="22"/>
        <color theme="1"/>
        <rFont val="Arial"/>
        <family val="2"/>
      </rPr>
      <t xml:space="preserve">GPF loan approvals, totalling </t>
    </r>
    <r>
      <rPr>
        <b/>
        <sz val="22"/>
        <rFont val="Arial"/>
        <family val="2"/>
      </rPr>
      <t>£1.6m</t>
    </r>
    <r>
      <rPr>
        <sz val="22"/>
        <color theme="1"/>
        <rFont val="Arial"/>
        <family val="2"/>
      </rPr>
      <t>, awaiting finalisation of Stage 2 due diligence procedures and respective Funding Agreements before GPF loan</t>
    </r>
  </si>
  <si>
    <t>Gross Expenditure</t>
  </si>
  <si>
    <t xml:space="preserve">     payments can be made. These are as follows:</t>
  </si>
  <si>
    <r>
      <t>*    During June, MHCLG announced a new funding call -</t>
    </r>
    <r>
      <rPr>
        <b/>
        <i/>
        <sz val="22"/>
        <color theme="1"/>
        <rFont val="Arial"/>
        <family val="2"/>
      </rPr>
      <t xml:space="preserve"> Ideas for the Accelerating Existing Government Funded Capital Projects &amp; Additional</t>
    </r>
    <r>
      <rPr>
        <b/>
        <sz val="22"/>
        <color theme="1"/>
        <rFont val="Arial"/>
        <family val="2"/>
      </rPr>
      <t xml:space="preserve"> Shovel-Ready Capital Projects</t>
    </r>
    <r>
      <rPr>
        <sz val="22"/>
        <color theme="1"/>
        <rFont val="Arial"/>
        <family val="2"/>
      </rPr>
      <t xml:space="preserve"> - to begin to stimulate the economy post Covid.</t>
    </r>
  </si>
  <si>
    <t>Income</t>
  </si>
  <si>
    <r>
      <t xml:space="preserve">     SSLEP submitted an outline list of shovel-ready schemes and on the 1st July 20, the Gov't confirmed that the SLLEP will receive</t>
    </r>
    <r>
      <rPr>
        <b/>
        <sz val="22"/>
        <color theme="1"/>
        <rFont val="Arial"/>
        <family val="2"/>
      </rPr>
      <t xml:space="preserve"> </t>
    </r>
    <r>
      <rPr>
        <b/>
        <u/>
        <sz val="22"/>
        <color theme="1"/>
        <rFont val="Arial"/>
        <family val="2"/>
      </rPr>
      <t>£23.7m</t>
    </r>
    <r>
      <rPr>
        <b/>
        <sz val="22"/>
        <color theme="1"/>
        <rFont val="Arial"/>
        <family val="2"/>
      </rPr>
      <t xml:space="preserve"> </t>
    </r>
    <r>
      <rPr>
        <sz val="22"/>
        <color theme="1"/>
        <rFont val="Arial"/>
        <family val="2"/>
      </rPr>
      <t>of new grant</t>
    </r>
    <r>
      <rPr>
        <b/>
        <sz val="22"/>
        <color theme="1"/>
        <rFont val="Arial"/>
        <family val="2"/>
      </rPr>
      <t xml:space="preserve"> </t>
    </r>
    <r>
      <rPr>
        <sz val="22"/>
        <color theme="1"/>
        <rFont val="Arial"/>
        <family val="2"/>
      </rPr>
      <t>funding which is to be spent over the following 18 months by 31st March 22.</t>
    </r>
  </si>
  <si>
    <r>
      <t xml:space="preserve">        - Blythe Properties Ltd = £1.40m</t>
    </r>
    <r>
      <rPr>
        <sz val="22"/>
        <color theme="1"/>
        <rFont val="Arial"/>
        <family val="2"/>
      </rPr>
      <t xml:space="preserve"> (Specified loan funding conditions now met by the Company &amp; Stage 2 Due Diligence completed - FA shortly to be signed and 1st payment made.)</t>
    </r>
  </si>
  <si>
    <t>Core Fund Grant 2020-21</t>
  </si>
  <si>
    <t>Core Fund Grant 2019-20 C/Fwd</t>
  </si>
  <si>
    <t>AMBER</t>
  </si>
  <si>
    <r>
      <t xml:space="preserve"> The LGD Programme continues to have an overall </t>
    </r>
    <r>
      <rPr>
        <b/>
        <sz val="20"/>
        <color rgb="FFFFC000"/>
        <rFont val="Arial"/>
        <family val="2"/>
      </rPr>
      <t>AMBER</t>
    </r>
    <r>
      <rPr>
        <b/>
        <sz val="20"/>
        <rFont val="Arial"/>
        <family val="2"/>
      </rPr>
      <t xml:space="preserve"> RAG rating due to delays in the completion of the 2 remaining LGD Scheme Funding arising Agreements. Any LGF Grant slippage </t>
    </r>
  </si>
  <si>
    <t>CDGD 18 &amp; CDGD 22</t>
  </si>
  <si>
    <r>
      <t xml:space="preserve">        - Dog &amp; Bone Properties Ltd = £0.150m </t>
    </r>
    <r>
      <rPr>
        <sz val="22"/>
        <color theme="1"/>
        <rFont val="Arial"/>
        <family val="2"/>
      </rPr>
      <t>(Stage 2 Due Diligence completed - Currently stalled due to Covid-19 implications).</t>
    </r>
  </si>
  <si>
    <t>SSLEP Reserves - LGD Admin 'Top Slice'</t>
  </si>
  <si>
    <t xml:space="preserve"> against the final year of the LGD Programme will be utilised to fund the i54 WE Scheme to ensure that the LGF Grant is fully spent in 20-21.</t>
  </si>
  <si>
    <t>SCC Direct Funding</t>
  </si>
  <si>
    <r>
      <t xml:space="preserve">        - Scott FM Ltd = £0.050m</t>
    </r>
    <r>
      <rPr>
        <sz val="22"/>
        <color theme="1"/>
        <rFont val="Arial"/>
        <family val="2"/>
      </rPr>
      <t xml:space="preserve"> (Awaiting Stage 2 Due Diligence to be completed - currently stalled due to Covid-19 implication).</t>
    </r>
  </si>
  <si>
    <t>Chamber of Commerce Funding Contribution</t>
  </si>
  <si>
    <t>GREEN</t>
  </si>
  <si>
    <t xml:space="preserve"> The 3 outstanding GPF loans are nearing Stage 2 completion and are expected to progress to Funding Agreements in the next quarter. </t>
  </si>
  <si>
    <t xml:space="preserve"> After taking in to account all outstanding contractual loan payments and repayments, the available 'rolling' GPF Loan Fund balance is £2.921m.</t>
  </si>
  <si>
    <r>
      <t>*     At Q1 20-21, only</t>
    </r>
    <r>
      <rPr>
        <b/>
        <sz val="22"/>
        <color theme="1"/>
        <rFont val="Arial"/>
        <family val="2"/>
      </rPr>
      <t xml:space="preserve"> £0.069m</t>
    </r>
    <r>
      <rPr>
        <sz val="22"/>
        <color theme="1"/>
        <rFont val="Arial"/>
        <family val="2"/>
      </rPr>
      <t xml:space="preserve"> of the LEP Core Budget has been spent to date. At this early stage of the year, it is anticipated that the LEP will fully spend its Core</t>
    </r>
  </si>
  <si>
    <t xml:space="preserve">      Budget. If any over or underspend of the 20-21 LEP Core budget is to occur it will be transferred to the Reserves balances at the year end.</t>
  </si>
  <si>
    <t>ESIF Funding - European Regional Development Fund (ERDF) &amp; European Social Fund (ESF)</t>
  </si>
  <si>
    <t xml:space="preserve">  No issues arising. A 20-21 LIS Spend Plan is to be prepared, agreed and approved by the LEP Executive Board during Q2.</t>
  </si>
  <si>
    <t>Annual Growth Hub Grant - £0.205m : £0.040m or 19.5% Spend to Date</t>
  </si>
  <si>
    <r>
      <t xml:space="preserve">*     The 20-21 Growth Hub Grant allocation is </t>
    </r>
    <r>
      <rPr>
        <b/>
        <sz val="22"/>
        <color theme="1"/>
        <rFont val="Arial"/>
        <family val="2"/>
      </rPr>
      <t>£0.205m</t>
    </r>
    <r>
      <rPr>
        <sz val="22"/>
        <color theme="1"/>
        <rFont val="Arial"/>
        <family val="2"/>
      </rPr>
      <t>. An annual Grant Spending Plan has been submitted by the Growth Hub and approved by BEIS.</t>
    </r>
  </si>
  <si>
    <r>
      <t xml:space="preserve">*     This Grant is offered under </t>
    </r>
    <r>
      <rPr>
        <b/>
        <sz val="22"/>
        <color theme="1"/>
        <rFont val="Arial"/>
        <family val="2"/>
      </rPr>
      <t xml:space="preserve">Section 11 </t>
    </r>
    <r>
      <rPr>
        <sz val="22"/>
        <color theme="1"/>
        <rFont val="Arial"/>
        <family val="2"/>
      </rPr>
      <t>of the</t>
    </r>
    <r>
      <rPr>
        <b/>
        <sz val="22"/>
        <color theme="1"/>
        <rFont val="Arial"/>
        <family val="2"/>
      </rPr>
      <t xml:space="preserve"> Industrial Development Act 1982</t>
    </r>
    <r>
      <rPr>
        <sz val="22"/>
        <color theme="1"/>
        <rFont val="Arial"/>
        <family val="2"/>
      </rPr>
      <t xml:space="preserve"> to support the further development of Growth Hubs to aligned to the Government's </t>
    </r>
  </si>
  <si>
    <t xml:space="preserve">       commitment to ensure that businesses in every region have access to high quality advice and guidance via Growth Hubs and to further simplify access to support</t>
  </si>
  <si>
    <t xml:space="preserve">       for businesses.</t>
  </si>
  <si>
    <r>
      <t xml:space="preserve">*     The 1st quarter claim for </t>
    </r>
    <r>
      <rPr>
        <b/>
        <sz val="22"/>
        <color theme="1"/>
        <rFont val="Arial"/>
        <family val="2"/>
      </rPr>
      <t>£39,925</t>
    </r>
    <r>
      <rPr>
        <sz val="22"/>
        <color theme="1"/>
        <rFont val="Arial"/>
        <family val="2"/>
      </rPr>
      <t xml:space="preserve"> covering the 1st quarter of 20-21 has recently been submitted - Currently, awaiting payment from BEIS. </t>
    </r>
  </si>
  <si>
    <t xml:space="preserve">  No issues arising. </t>
  </si>
  <si>
    <t>Supplementary 'One Off' Growth Hub Grant - £0.331m : £0.0m or 0% Spend to Date</t>
  </si>
  <si>
    <t>*    At the recent Budget, the Chancellor announced an additional £10 million nationally for LEPs for Growth Hubs for 20-21. Of the additional £10m Growth Hub funding,</t>
  </si>
  <si>
    <r>
      <t xml:space="preserve">      the SSLEP's Growth Hub has been awarded </t>
    </r>
    <r>
      <rPr>
        <b/>
        <sz val="22"/>
        <rFont val="Arial"/>
        <family val="2"/>
      </rPr>
      <t>£0.331m</t>
    </r>
    <r>
      <rPr>
        <sz val="22"/>
        <rFont val="Arial"/>
        <family val="2"/>
      </rPr>
      <t xml:space="preserve">. This 'one off' funding will be provided under </t>
    </r>
    <r>
      <rPr>
        <b/>
        <sz val="22"/>
        <rFont val="Arial"/>
        <family val="2"/>
      </rPr>
      <t xml:space="preserve">Section 11 </t>
    </r>
    <r>
      <rPr>
        <sz val="22"/>
        <rFont val="Arial"/>
        <family val="2"/>
      </rPr>
      <t xml:space="preserve">of the </t>
    </r>
    <r>
      <rPr>
        <b/>
        <sz val="22"/>
        <rFont val="Arial"/>
        <family val="2"/>
      </rPr>
      <t>Industrial Development Act</t>
    </r>
    <r>
      <rPr>
        <sz val="22"/>
        <rFont val="Arial"/>
        <family val="2"/>
      </rPr>
      <t>, and will be payable</t>
    </r>
  </si>
  <si>
    <r>
      <t xml:space="preserve">*     At Q1 20-21, a total of </t>
    </r>
    <r>
      <rPr>
        <b/>
        <u/>
        <sz val="22"/>
        <rFont val="Arial"/>
        <family val="2"/>
      </rPr>
      <t>£1.048m</t>
    </r>
    <r>
      <rPr>
        <sz val="22"/>
        <rFont val="Arial"/>
        <family val="2"/>
      </rPr>
      <t xml:space="preserve"> or </t>
    </r>
    <r>
      <rPr>
        <b/>
        <sz val="22"/>
        <rFont val="Arial"/>
        <family val="2"/>
      </rPr>
      <t>25.4%</t>
    </r>
    <r>
      <rPr>
        <sz val="22"/>
        <rFont val="Arial"/>
        <family val="2"/>
      </rPr>
      <t xml:space="preserve"> of this year's City Deal's profiled spend has now been spent.</t>
    </r>
  </si>
  <si>
    <t xml:space="preserve">     quarterly in advance. This grant is to support further development of the Growth Hub to ensure businesses have access to high quality free and impartial advice and </t>
  </si>
  <si>
    <t xml:space="preserve">     guidance. In addition, the funding was awarded in recognition of immediate pressures faced by Growth Hubs in responding to the covid-19 pandemic.</t>
  </si>
  <si>
    <r>
      <t xml:space="preserve">*     The </t>
    </r>
    <r>
      <rPr>
        <b/>
        <sz val="22"/>
        <color theme="1"/>
        <rFont val="Arial"/>
        <family val="2"/>
      </rPr>
      <t>Keele SMART Energy Network Demonstrator</t>
    </r>
    <r>
      <rPr>
        <sz val="22"/>
        <color theme="1"/>
        <rFont val="Arial"/>
        <family val="2"/>
      </rPr>
      <t xml:space="preserve"> scheme has a final planned City Deal spend of</t>
    </r>
    <r>
      <rPr>
        <sz val="22"/>
        <rFont val="Arial"/>
        <family val="2"/>
      </rPr>
      <t xml:space="preserve"> </t>
    </r>
    <r>
      <rPr>
        <b/>
        <sz val="22"/>
        <rFont val="Arial"/>
        <family val="2"/>
      </rPr>
      <t>£0.630m</t>
    </r>
    <r>
      <rPr>
        <sz val="22"/>
        <color theme="1"/>
        <rFont val="Arial"/>
        <family val="2"/>
      </rPr>
      <t xml:space="preserve"> profiled for the year and has, to date, spent </t>
    </r>
    <r>
      <rPr>
        <b/>
        <i/>
        <sz val="22"/>
        <color theme="1"/>
        <rFont val="Arial"/>
        <family val="2"/>
      </rPr>
      <t>50.3%</t>
    </r>
    <r>
      <rPr>
        <sz val="22"/>
        <color theme="1"/>
        <rFont val="Arial"/>
        <family val="2"/>
      </rPr>
      <t xml:space="preserve"> of this funding in Q1 20-21.</t>
    </r>
  </si>
  <si>
    <t xml:space="preserve">    No Spend update Available due to Covid-19 Pandemic - MHCLG claim payments are being maintained but the appraising of new ESIF projects has been suspended.</t>
  </si>
  <si>
    <r>
      <t xml:space="preserve">*    A Supplementary Growth Hub Grant Spending Plan was submitted by the Growth Hub on </t>
    </r>
    <r>
      <rPr>
        <b/>
        <sz val="22"/>
        <rFont val="Arial"/>
        <family val="2"/>
      </rPr>
      <t>18th June 2020</t>
    </r>
    <r>
      <rPr>
        <sz val="22"/>
        <rFont val="Arial"/>
        <family val="2"/>
      </rPr>
      <t xml:space="preserve"> and is currently awaiting approval by BEIS. The outline</t>
    </r>
  </si>
  <si>
    <r>
      <t xml:space="preserve">*    The </t>
    </r>
    <r>
      <rPr>
        <b/>
        <sz val="22"/>
        <rFont val="Arial"/>
        <family val="2"/>
      </rPr>
      <t xml:space="preserve">Stoke On Trent District Heat Network </t>
    </r>
    <r>
      <rPr>
        <sz val="22"/>
        <rFont val="Arial"/>
        <family val="2"/>
      </rPr>
      <t xml:space="preserve">(DHN) has spent </t>
    </r>
    <r>
      <rPr>
        <b/>
        <sz val="22"/>
        <rFont val="Arial"/>
        <family val="2"/>
      </rPr>
      <t>£0.731m</t>
    </r>
    <r>
      <rPr>
        <sz val="22"/>
        <rFont val="Arial"/>
        <family val="2"/>
      </rPr>
      <t xml:space="preserve"> (or </t>
    </r>
    <r>
      <rPr>
        <b/>
        <i/>
        <sz val="22"/>
        <rFont val="Arial"/>
        <family val="2"/>
      </rPr>
      <t>21%</t>
    </r>
    <r>
      <rPr>
        <sz val="22"/>
        <rFont val="Arial"/>
        <family val="2"/>
      </rPr>
      <t>) of its planned £3.5m 20-21 City Deal profiled spend leaving a remaining balance of</t>
    </r>
    <r>
      <rPr>
        <b/>
        <sz val="22"/>
        <rFont val="Arial"/>
        <family val="2"/>
      </rPr>
      <t xml:space="preserve"> £2.65m</t>
    </r>
    <r>
      <rPr>
        <sz val="22"/>
        <rFont val="Arial"/>
        <family val="2"/>
      </rPr>
      <t xml:space="preserve"> of City Deal funding yet to be spent in 21-22.</t>
    </r>
  </si>
  <si>
    <r>
      <t xml:space="preserve">*    As at Q1 20-21, </t>
    </r>
    <r>
      <rPr>
        <b/>
        <u/>
        <sz val="22"/>
        <color theme="1"/>
        <rFont val="Arial"/>
        <family val="2"/>
      </rPr>
      <t>£143.12m</t>
    </r>
    <r>
      <rPr>
        <sz val="22"/>
        <color theme="1"/>
        <rFont val="Arial"/>
        <family val="2"/>
      </rPr>
      <t xml:space="preserve"> or </t>
    </r>
    <r>
      <rPr>
        <b/>
        <i/>
        <sz val="22"/>
        <color theme="1"/>
        <rFont val="Arial"/>
        <family val="2"/>
      </rPr>
      <t>91.5%</t>
    </r>
    <r>
      <rPr>
        <sz val="22"/>
        <color theme="1"/>
        <rFont val="Arial"/>
        <family val="2"/>
      </rPr>
      <t xml:space="preserve"> of the total ESIF Programme funding had, to date, been committed to projects with </t>
    </r>
    <r>
      <rPr>
        <b/>
        <sz val="22"/>
        <color theme="1"/>
        <rFont val="Arial"/>
        <family val="2"/>
      </rPr>
      <t>£107.43m</t>
    </r>
    <r>
      <rPr>
        <sz val="22"/>
        <color theme="1"/>
        <rFont val="Arial"/>
        <family val="2"/>
      </rPr>
      <t xml:space="preserve"> or </t>
    </r>
    <r>
      <rPr>
        <b/>
        <i/>
        <sz val="22"/>
        <color theme="1"/>
        <rFont val="Arial"/>
        <family val="2"/>
      </rPr>
      <t xml:space="preserve">75.1% </t>
    </r>
    <r>
      <rPr>
        <sz val="22"/>
        <color theme="1"/>
        <rFont val="Arial"/>
        <family val="2"/>
      </rPr>
      <t>of this committed funding sum claimed to</t>
    </r>
  </si>
  <si>
    <t xml:space="preserve">     Spend Plan is as follows:</t>
  </si>
  <si>
    <t>£.</t>
  </si>
  <si>
    <r>
      <t xml:space="preserve">     date. The ESIF Programme currently remains on target to commit its remaining theme allocations by the </t>
    </r>
    <r>
      <rPr>
        <b/>
        <sz val="22"/>
        <color theme="1"/>
        <rFont val="Arial"/>
        <family val="2"/>
      </rPr>
      <t>31st March 21</t>
    </r>
    <r>
      <rPr>
        <sz val="22"/>
        <color theme="1"/>
        <rFont val="Arial"/>
        <family val="2"/>
      </rPr>
      <t xml:space="preserve"> &amp; to have all grant claimed by </t>
    </r>
    <r>
      <rPr>
        <b/>
        <sz val="22"/>
        <color theme="1"/>
        <rFont val="Arial"/>
        <family val="2"/>
      </rPr>
      <t>30th June 21</t>
    </r>
    <r>
      <rPr>
        <sz val="22"/>
        <color theme="1"/>
        <rFont val="Arial"/>
        <family val="2"/>
      </rPr>
      <t>.</t>
    </r>
  </si>
  <si>
    <t>Employees - Additional Advisor Capacity</t>
  </si>
  <si>
    <t xml:space="preserve">   No immediate issues. Both the Keele SEND &amp; SoT DHN schemes are expected to spend their respective 20-21 profiled spend this year. The DHN is expected to spend its remaining </t>
  </si>
  <si>
    <t>Economic Growth Planning</t>
  </si>
  <si>
    <t xml:space="preserve">   £2.65m balance of City Deal funding post 20-21.</t>
  </si>
  <si>
    <t>MHCLG Recent Announcement - European Regional Development Fund (ERDF) Update and Response to COVID-19</t>
  </si>
  <si>
    <t>Growth Marketing Campaign</t>
  </si>
  <si>
    <t>The ERDF Programme is responding to two specific flexibilities provided by the European Commission in its Coronavirus Response Investment Initiative (CRII) and CRII+ regulations:</t>
  </si>
  <si>
    <t>Growth Market Plans</t>
  </si>
  <si>
    <t>CVEZ Enterprise Zone Investment (18-19 to date) - NO Q1 20-21 UPDATE AVAILABLE</t>
  </si>
  <si>
    <r>
      <t xml:space="preserve">*    </t>
    </r>
    <r>
      <rPr>
        <b/>
        <sz val="22"/>
        <color theme="1"/>
        <rFont val="Arial"/>
        <family val="2"/>
      </rPr>
      <t>Greater flexibility</t>
    </r>
    <r>
      <rPr>
        <sz val="22"/>
        <color theme="1"/>
        <rFont val="Arial"/>
        <family val="2"/>
      </rPr>
      <t xml:space="preserve"> to fund more of a project’s costs (the ‘intervention rate’). This is an emergency measure which enables us to fund up to 100% of a project’s costs for a limited period.</t>
    </r>
  </si>
  <si>
    <t>Total Supplementary Grant Funding</t>
  </si>
  <si>
    <r>
      <t xml:space="preserve">*   </t>
    </r>
    <r>
      <rPr>
        <b/>
        <sz val="22"/>
        <rFont val="Arial"/>
        <family val="2"/>
      </rPr>
      <t xml:space="preserve">Key Risks </t>
    </r>
    <r>
      <rPr>
        <sz val="22"/>
        <rFont val="Arial"/>
        <family val="2"/>
      </rPr>
      <t>include the pace of delivery; road infrastructure may not accommodate predicted CVEZ growth; Viability of sites</t>
    </r>
  </si>
  <si>
    <r>
      <t xml:space="preserve">*    Businesses experiencing short-term financial difficulties may be classified as </t>
    </r>
    <r>
      <rPr>
        <b/>
        <sz val="22"/>
        <color theme="1"/>
        <rFont val="Arial"/>
        <family val="2"/>
      </rPr>
      <t>Undertakings in Difficulty (UiD)</t>
    </r>
    <r>
      <rPr>
        <sz val="22"/>
        <color theme="1"/>
        <rFont val="Arial"/>
        <family val="2"/>
      </rPr>
      <t xml:space="preserve">. UiD were previously ineligible for ERDF support. EU regulations have </t>
    </r>
  </si>
  <si>
    <t xml:space="preserve">     may be underestimated &amp; significantly the potential impact of delays to the delivery of the Etruria Valley Link Road.</t>
  </si>
  <si>
    <t xml:space="preserve">     now been permanently changed to allow ERDF to support UiDs where this is allowed under State Aid rules.</t>
  </si>
  <si>
    <t>Value (£m)</t>
  </si>
  <si>
    <r>
      <t xml:space="preserve">*    MHCLG has announced that there will be </t>
    </r>
    <r>
      <rPr>
        <b/>
        <u/>
        <sz val="22"/>
        <color theme="1"/>
        <rFont val="Arial"/>
        <family val="2"/>
      </rPr>
      <t>no further Reserve Fund</t>
    </r>
    <r>
      <rPr>
        <sz val="22"/>
        <color theme="1"/>
        <rFont val="Arial"/>
        <family val="2"/>
      </rPr>
      <t xml:space="preserve"> call and is currently reviewing plans for utilising remaining unallocated ERDF funding, including the mechanisms to</t>
    </r>
  </si>
  <si>
    <t>Total Capital Expenditure</t>
  </si>
  <si>
    <r>
      <t xml:space="preserve">*    Total SIP </t>
    </r>
    <r>
      <rPr>
        <b/>
        <sz val="22"/>
        <rFont val="Arial"/>
        <family val="2"/>
      </rPr>
      <t>CVEZ Capital Investment</t>
    </r>
    <r>
      <rPr>
        <sz val="22"/>
        <rFont val="Arial"/>
        <family val="2"/>
      </rPr>
      <t xml:space="preserve"> is estimated at </t>
    </r>
    <r>
      <rPr>
        <b/>
        <sz val="22"/>
        <rFont val="Arial"/>
        <family val="2"/>
      </rPr>
      <t>£13.2m</t>
    </r>
    <r>
      <rPr>
        <sz val="22"/>
        <rFont val="Arial"/>
        <family val="2"/>
      </rPr>
      <t xml:space="preserve"> - Prior year capital spend totalled </t>
    </r>
    <r>
      <rPr>
        <b/>
        <sz val="22"/>
        <rFont val="Arial"/>
        <family val="2"/>
      </rPr>
      <t>£6.055m</t>
    </r>
    <r>
      <rPr>
        <sz val="22"/>
        <rFont val="Arial"/>
        <family val="2"/>
      </rPr>
      <t xml:space="preserve"> and as at 31st March 20</t>
    </r>
  </si>
  <si>
    <t xml:space="preserve">     bring these to fruition. During June &amp; July, Investment options are to be developed and they will be shortly providing further information on these plans as they develop</t>
  </si>
  <si>
    <t>Total Revenue Expenditure</t>
  </si>
  <si>
    <r>
      <t xml:space="preserve">     CVEZ has spent a further </t>
    </r>
    <r>
      <rPr>
        <b/>
        <sz val="22"/>
        <rFont val="Arial"/>
        <family val="2"/>
      </rPr>
      <t>£1.600m,</t>
    </r>
    <r>
      <rPr>
        <sz val="22"/>
        <rFont val="Arial"/>
        <family val="2"/>
      </rPr>
      <t xml:space="preserve"> taking total planned spend to date up to </t>
    </r>
    <r>
      <rPr>
        <b/>
        <u/>
        <sz val="22"/>
        <rFont val="Arial"/>
        <family val="2"/>
      </rPr>
      <t>£7.656m</t>
    </r>
    <r>
      <rPr>
        <sz val="22"/>
        <rFont val="Arial"/>
        <family val="2"/>
      </rPr>
      <t>.</t>
    </r>
  </si>
  <si>
    <r>
      <t>The Skills Advisory Panel Grant (£0.075m) : £0.020m</t>
    </r>
    <r>
      <rPr>
        <b/>
        <i/>
        <u/>
        <sz val="28"/>
        <rFont val="Arial"/>
        <family val="2"/>
      </rPr>
      <t xml:space="preserve"> or 26.7% Spend to Date</t>
    </r>
  </si>
  <si>
    <t>Interest Paid on Borrowings</t>
  </si>
  <si>
    <t xml:space="preserve">ERDF &amp; EAFRD - European Regional Development Fund &amp; European Agricultural Fund for Regional Development </t>
  </si>
  <si>
    <t>Total Expenditure to Date</t>
  </si>
  <si>
    <r>
      <t xml:space="preserve">*    Anticipated </t>
    </r>
    <r>
      <rPr>
        <b/>
        <sz val="22"/>
        <rFont val="Arial"/>
        <family val="2"/>
      </rPr>
      <t>CVEZ business rates uplift</t>
    </r>
    <r>
      <rPr>
        <sz val="22"/>
        <rFont val="Arial"/>
        <family val="2"/>
      </rPr>
      <t xml:space="preserve"> per annum is currently estimated at</t>
    </r>
    <r>
      <rPr>
        <b/>
        <sz val="22"/>
        <rFont val="Arial"/>
        <family val="2"/>
      </rPr>
      <t xml:space="preserve"> </t>
    </r>
    <r>
      <rPr>
        <b/>
        <u/>
        <sz val="22"/>
        <rFont val="Arial"/>
        <family val="2"/>
      </rPr>
      <t>£5.282m</t>
    </r>
    <r>
      <rPr>
        <sz val="22"/>
        <rFont val="Arial"/>
        <family val="2"/>
      </rPr>
      <t xml:space="preserve"> with </t>
    </r>
    <r>
      <rPr>
        <b/>
        <sz val="22"/>
        <rFont val="Arial"/>
        <family val="2"/>
      </rPr>
      <t>£0.594m</t>
    </r>
    <r>
      <rPr>
        <sz val="22"/>
        <rFont val="Arial"/>
        <family val="2"/>
      </rPr>
      <t xml:space="preserve"> of rates delivered to date.</t>
    </r>
  </si>
  <si>
    <r>
      <t xml:space="preserve">*   The </t>
    </r>
    <r>
      <rPr>
        <b/>
        <sz val="22"/>
        <color theme="1"/>
        <rFont val="Arial"/>
        <family val="2"/>
      </rPr>
      <t>ERDF &amp; EAFRD Programme</t>
    </r>
    <r>
      <rPr>
        <sz val="22"/>
        <color theme="1"/>
        <rFont val="Arial"/>
        <family val="2"/>
      </rPr>
      <t xml:space="preserve"> has to date committed </t>
    </r>
    <r>
      <rPr>
        <b/>
        <u/>
        <sz val="22"/>
        <color theme="1"/>
        <rFont val="Arial"/>
        <family val="2"/>
      </rPr>
      <t>£83.4m</t>
    </r>
    <r>
      <rPr>
        <sz val="22"/>
        <color theme="1"/>
        <rFont val="Arial"/>
        <family val="2"/>
      </rPr>
      <t xml:space="preserve"> or </t>
    </r>
    <r>
      <rPr>
        <b/>
        <i/>
        <sz val="22"/>
        <color theme="1"/>
        <rFont val="Arial"/>
        <family val="2"/>
      </rPr>
      <t xml:space="preserve">92% </t>
    </r>
    <r>
      <rPr>
        <sz val="22"/>
        <color theme="1"/>
        <rFont val="Arial"/>
        <family val="2"/>
      </rPr>
      <t>of its total funding with many projects &amp; programmes now contracted and 'in delivery'. In comparison,</t>
    </r>
  </si>
  <si>
    <t xml:space="preserve">*    In 19-20, the 1st year of the SAP Programme, the DfE provided a £0.075m grant to each local area establishing a Skills Advisory Panel (SAP) to enable it to </t>
  </si>
  <si>
    <t>Less, Total Business Rates Income</t>
  </si>
  <si>
    <r>
      <t xml:space="preserve">     the national </t>
    </r>
    <r>
      <rPr>
        <b/>
        <u/>
        <sz val="22"/>
        <color theme="1"/>
        <rFont val="Arial"/>
        <family val="2"/>
      </rPr>
      <t>average</t>
    </r>
    <r>
      <rPr>
        <sz val="22"/>
        <color theme="1"/>
        <rFont val="Arial"/>
        <family val="2"/>
      </rPr>
      <t xml:space="preserve"> is </t>
    </r>
    <r>
      <rPr>
        <b/>
        <sz val="22"/>
        <color theme="1"/>
        <rFont val="Arial"/>
        <family val="2"/>
      </rPr>
      <t>c67%</t>
    </r>
    <r>
      <rPr>
        <sz val="22"/>
        <color theme="1"/>
        <rFont val="Arial"/>
        <family val="2"/>
      </rPr>
      <t xml:space="preserve"> for ERDF &amp; EAFRD commitments. The last ERDF Open Call yielded </t>
    </r>
    <r>
      <rPr>
        <b/>
        <sz val="22"/>
        <color theme="1"/>
        <rFont val="Arial"/>
        <family val="2"/>
      </rPr>
      <t xml:space="preserve">27 </t>
    </r>
    <r>
      <rPr>
        <sz val="22"/>
        <color theme="1"/>
        <rFont val="Arial"/>
        <family val="2"/>
      </rPr>
      <t xml:space="preserve">new &amp; extended bids seeking </t>
    </r>
    <r>
      <rPr>
        <b/>
        <sz val="22"/>
        <color theme="1"/>
        <rFont val="Arial"/>
        <family val="2"/>
      </rPr>
      <t>£22.5m</t>
    </r>
    <r>
      <rPr>
        <sz val="22"/>
        <color theme="1"/>
        <rFont val="Arial"/>
        <family val="2"/>
      </rPr>
      <t xml:space="preserve"> in total. All but </t>
    </r>
    <r>
      <rPr>
        <b/>
        <sz val="22"/>
        <color theme="1"/>
        <rFont val="Arial"/>
        <family val="2"/>
      </rPr>
      <t>3</t>
    </r>
    <r>
      <rPr>
        <sz val="22"/>
        <color theme="1"/>
        <rFont val="Arial"/>
        <family val="2"/>
      </rPr>
      <t xml:space="preserve"> of these applications are</t>
    </r>
  </si>
  <si>
    <t xml:space="preserve">     increase its analytical capability sustainably and to support the development of the Local Industrial Strategy (LIS). </t>
  </si>
  <si>
    <t>Deficit Balance (as @ 31-03-2020)    #</t>
  </si>
  <si>
    <r>
      <t xml:space="preserve">*    Anticipated CVEZ Business Rates to be collected over 25 yrs is estimated at </t>
    </r>
    <r>
      <rPr>
        <b/>
        <sz val="22"/>
        <rFont val="Arial"/>
        <family val="2"/>
      </rPr>
      <t>£118.69m</t>
    </r>
    <r>
      <rPr>
        <sz val="22"/>
        <rFont val="Arial"/>
        <family val="2"/>
      </rPr>
      <t xml:space="preserve"> - </t>
    </r>
    <r>
      <rPr>
        <b/>
        <sz val="22"/>
        <rFont val="Arial"/>
        <family val="2"/>
      </rPr>
      <t>£81.95m</t>
    </r>
    <r>
      <rPr>
        <sz val="22"/>
        <rFont val="Arial"/>
        <family val="2"/>
      </rPr>
      <t xml:space="preserve"> for </t>
    </r>
    <r>
      <rPr>
        <b/>
        <sz val="22"/>
        <rFont val="Arial"/>
        <family val="2"/>
      </rPr>
      <t>SoTCC</t>
    </r>
    <r>
      <rPr>
        <sz val="22"/>
        <rFont val="Arial"/>
        <family val="2"/>
      </rPr>
      <t xml:space="preserve"> &amp; </t>
    </r>
    <r>
      <rPr>
        <b/>
        <sz val="22"/>
        <rFont val="Arial"/>
        <family val="2"/>
      </rPr>
      <t>£36.74m</t>
    </r>
    <r>
      <rPr>
        <sz val="22"/>
        <rFont val="Arial"/>
        <family val="2"/>
      </rPr>
      <t xml:space="preserve"> in </t>
    </r>
  </si>
  <si>
    <t xml:space="preserve">     currently at the full application stage. Any remaining allocation was to feature in a National ERDF Reserve Call which was initially planned for Spring 20, but due to the COVID pandemic,</t>
  </si>
  <si>
    <r>
      <t xml:space="preserve">      total for </t>
    </r>
    <r>
      <rPr>
        <b/>
        <sz val="22"/>
        <rFont val="Arial"/>
        <family val="2"/>
      </rPr>
      <t>SCC</t>
    </r>
    <r>
      <rPr>
        <sz val="22"/>
        <rFont val="Arial"/>
        <family val="2"/>
      </rPr>
      <t xml:space="preserve"> and</t>
    </r>
    <r>
      <rPr>
        <b/>
        <sz val="22"/>
        <rFont val="Arial"/>
        <family val="2"/>
      </rPr>
      <t xml:space="preserve"> NuLBC</t>
    </r>
    <r>
      <rPr>
        <sz val="22"/>
        <rFont val="Arial"/>
        <family val="2"/>
      </rPr>
      <t>. SoTCC is expecting to produce a Business Rates surplus by 2025-26 &amp; for SCC / Newcastle</t>
    </r>
  </si>
  <si>
    <t xml:space="preserve">     this has now been postponed indefinitely as government refocus EU financial resources to respond post Covid.</t>
  </si>
  <si>
    <t>*    In 20-21, the 2nd year of the Programme, the Government is keen that SAPs go even further in building Growth Hub analytical capability while at the same time</t>
  </si>
  <si>
    <r>
      <t xml:space="preserve">      under Lyme BC a surplus by 23-24 (</t>
    </r>
    <r>
      <rPr>
        <b/>
        <i/>
        <sz val="22"/>
        <rFont val="Arial"/>
        <family val="2"/>
      </rPr>
      <t>Source - CVEZ SIP</t>
    </r>
    <r>
      <rPr>
        <sz val="22"/>
        <rFont val="Arial"/>
        <family val="2"/>
      </rPr>
      <t>).</t>
    </r>
  </si>
  <si>
    <t xml:space="preserve">     increasing their local influence and their ability to address local skills challenges and grasp local skills opportunities. The Secretary of State for Education therefore</t>
  </si>
  <si>
    <t>Target 7,328 Jobs  - At 31st March 20, 875 Jobs delivered to date</t>
  </si>
  <si>
    <r>
      <t xml:space="preserve">*    Total </t>
    </r>
    <r>
      <rPr>
        <b/>
        <sz val="22"/>
        <color theme="1"/>
        <rFont val="Arial"/>
        <family val="2"/>
      </rPr>
      <t>ERDF &amp; EAFRD</t>
    </r>
    <r>
      <rPr>
        <sz val="22"/>
        <color theme="1"/>
        <rFont val="Arial"/>
        <family val="2"/>
      </rPr>
      <t xml:space="preserve"> </t>
    </r>
    <r>
      <rPr>
        <u/>
        <sz val="22"/>
        <color theme="1"/>
        <rFont val="Arial"/>
        <family val="2"/>
      </rPr>
      <t>claimed</t>
    </r>
    <r>
      <rPr>
        <sz val="22"/>
        <color theme="1"/>
        <rFont val="Arial"/>
        <family val="2"/>
      </rPr>
      <t xml:space="preserve"> to date by applicants now stands at </t>
    </r>
    <r>
      <rPr>
        <b/>
        <sz val="22"/>
        <color theme="1"/>
        <rFont val="Arial"/>
        <family val="2"/>
      </rPr>
      <t>£53.32m</t>
    </r>
    <r>
      <rPr>
        <sz val="22"/>
        <color theme="1"/>
        <rFont val="Arial"/>
        <family val="2"/>
      </rPr>
      <t xml:space="preserve"> or </t>
    </r>
    <r>
      <rPr>
        <b/>
        <i/>
        <sz val="22"/>
        <color theme="1"/>
        <rFont val="Arial"/>
        <family val="2"/>
      </rPr>
      <t>94.5%</t>
    </r>
    <r>
      <rPr>
        <sz val="22"/>
        <color theme="1"/>
        <rFont val="Arial"/>
        <family val="2"/>
      </rPr>
      <t xml:space="preserve"> of the </t>
    </r>
    <r>
      <rPr>
        <b/>
        <sz val="22"/>
        <color theme="1"/>
        <rFont val="Arial"/>
        <family val="2"/>
      </rPr>
      <t>£83.4m</t>
    </r>
    <r>
      <rPr>
        <sz val="22"/>
        <color theme="1"/>
        <rFont val="Arial"/>
        <family val="2"/>
      </rPr>
      <t xml:space="preserve"> total ERDF committed leaving </t>
    </r>
    <r>
      <rPr>
        <b/>
        <sz val="22"/>
        <color theme="1"/>
        <rFont val="Arial"/>
        <family val="2"/>
      </rPr>
      <t>£7.45m</t>
    </r>
    <r>
      <rPr>
        <sz val="22"/>
        <color theme="1"/>
        <rFont val="Arial"/>
        <family val="2"/>
      </rPr>
      <t xml:space="preserve"> of funds yet to be committed in 20-21.</t>
    </r>
  </si>
  <si>
    <t xml:space="preserve">     announced on 7th February 20, a further round of £0.075m funding for all local areas to enable them to continue to deliver the key objectives of the SAPs Programme. </t>
  </si>
  <si>
    <r>
      <rPr>
        <b/>
        <sz val="22"/>
        <rFont val="Arial"/>
        <family val="2"/>
      </rPr>
      <t xml:space="preserve"> #</t>
    </r>
    <r>
      <rPr>
        <sz val="22"/>
        <rFont val="Arial"/>
        <family val="2"/>
      </rPr>
      <t xml:space="preserve">  The current EZ Investment deficit has grown by a further </t>
    </r>
    <r>
      <rPr>
        <b/>
        <u/>
        <sz val="22"/>
        <rFont val="Arial"/>
        <family val="2"/>
      </rPr>
      <t>£0.664m</t>
    </r>
    <r>
      <rPr>
        <sz val="22"/>
        <rFont val="Arial"/>
        <family val="2"/>
      </rPr>
      <t xml:space="preserve"> net since the reported 3rd Quarter of 19-20. For full details</t>
    </r>
  </si>
  <si>
    <r>
      <t xml:space="preserve">      of the revenue &amp; capital expenditure, plus business rates uplift please refer to Section 4 of the April</t>
    </r>
    <r>
      <rPr>
        <i/>
        <sz val="22"/>
        <rFont val="Arial"/>
        <family val="2"/>
      </rPr>
      <t xml:space="preserve"> 20 Annual CVEZ</t>
    </r>
  </si>
  <si>
    <t>ESF - European Social Fund</t>
  </si>
  <si>
    <r>
      <t xml:space="preserve">*    The SSLEP's SAP has now received its </t>
    </r>
    <r>
      <rPr>
        <b/>
        <u/>
        <sz val="22"/>
        <color theme="1"/>
        <rFont val="Arial"/>
        <family val="2"/>
      </rPr>
      <t>£0.075m</t>
    </r>
    <r>
      <rPr>
        <sz val="22"/>
        <color theme="1"/>
        <rFont val="Arial"/>
        <family val="2"/>
      </rPr>
      <t xml:space="preserve"> SAP Grant from the DfE and was provided under </t>
    </r>
    <r>
      <rPr>
        <b/>
        <sz val="22"/>
        <color theme="1"/>
        <rFont val="Arial"/>
        <family val="2"/>
      </rPr>
      <t>Section 31</t>
    </r>
    <r>
      <rPr>
        <sz val="22"/>
        <color theme="1"/>
        <rFont val="Arial"/>
        <family val="2"/>
      </rPr>
      <t xml:space="preserve"> of the </t>
    </r>
    <r>
      <rPr>
        <b/>
        <sz val="22"/>
        <color theme="1"/>
        <rFont val="Arial"/>
        <family val="2"/>
      </rPr>
      <t>Local Government Act 2003</t>
    </r>
    <r>
      <rPr>
        <sz val="22"/>
        <color theme="1"/>
        <rFont val="Arial"/>
        <family val="2"/>
      </rPr>
      <t xml:space="preserve"> (‘a Section 31 </t>
    </r>
  </si>
  <si>
    <t>I54 Enterprise Zone &amp; Western Extension</t>
  </si>
  <si>
    <t xml:space="preserve">     Quarterly Report.</t>
  </si>
  <si>
    <r>
      <t xml:space="preserve">*    Of the </t>
    </r>
    <r>
      <rPr>
        <b/>
        <sz val="22"/>
        <color theme="1"/>
        <rFont val="Arial"/>
        <family val="2"/>
      </rPr>
      <t>£59.72m</t>
    </r>
    <r>
      <rPr>
        <sz val="22"/>
        <color theme="1"/>
        <rFont val="Arial"/>
        <family val="2"/>
      </rPr>
      <t xml:space="preserve"> of ESF committed to date, </t>
    </r>
    <r>
      <rPr>
        <b/>
        <i/>
        <sz val="22"/>
        <color theme="1"/>
        <rFont val="Arial"/>
        <family val="2"/>
      </rPr>
      <t>91.2%</t>
    </r>
    <r>
      <rPr>
        <sz val="22"/>
        <color theme="1"/>
        <rFont val="Arial"/>
        <family val="2"/>
      </rPr>
      <t xml:space="preserve"> of the </t>
    </r>
    <r>
      <rPr>
        <b/>
        <sz val="22"/>
        <color theme="1"/>
        <rFont val="Arial"/>
        <family val="2"/>
      </rPr>
      <t>£65.48m</t>
    </r>
    <r>
      <rPr>
        <sz val="22"/>
        <color theme="1"/>
        <rFont val="Arial"/>
        <family val="2"/>
      </rPr>
      <t xml:space="preserve"> total ESF allocation. </t>
    </r>
    <r>
      <rPr>
        <b/>
        <u/>
        <sz val="22"/>
        <color theme="1"/>
        <rFont val="Arial"/>
        <family val="2"/>
      </rPr>
      <t>£54m</t>
    </r>
    <r>
      <rPr>
        <sz val="22"/>
        <color theme="1"/>
        <rFont val="Arial"/>
        <family val="2"/>
      </rPr>
      <t xml:space="preserve"> of this sum is to be delivered through 3 national 'Opt In' Programmes by the DWP; The Skills</t>
    </r>
  </si>
  <si>
    <r>
      <t xml:space="preserve">     grant’) and is to be spent by </t>
    </r>
    <r>
      <rPr>
        <u/>
        <sz val="22"/>
        <color theme="1"/>
        <rFont val="Arial"/>
        <family val="2"/>
      </rPr>
      <t>31 March 2021</t>
    </r>
    <r>
      <rPr>
        <sz val="22"/>
        <color theme="1"/>
        <rFont val="Arial"/>
        <family val="2"/>
      </rPr>
      <t>.</t>
    </r>
  </si>
  <si>
    <r>
      <t xml:space="preserve">      Funding Agency &amp; the Big Lottery (Building Better Opportunities). In comparison, the </t>
    </r>
    <r>
      <rPr>
        <b/>
        <u/>
        <sz val="22"/>
        <color theme="1"/>
        <rFont val="Arial"/>
        <family val="2"/>
      </rPr>
      <t>national average</t>
    </r>
    <r>
      <rPr>
        <sz val="22"/>
        <color theme="1"/>
        <rFont val="Arial"/>
        <family val="2"/>
      </rPr>
      <t xml:space="preserve"> is</t>
    </r>
    <r>
      <rPr>
        <b/>
        <i/>
        <sz val="22"/>
        <color theme="1"/>
        <rFont val="Arial"/>
        <family val="2"/>
      </rPr>
      <t xml:space="preserve"> c70%</t>
    </r>
    <r>
      <rPr>
        <sz val="22"/>
        <color theme="1"/>
        <rFont val="Arial"/>
        <family val="2"/>
      </rPr>
      <t xml:space="preserve"> for ESF commitments. Expressions of interest for a 2nd phase of</t>
    </r>
  </si>
  <si>
    <r>
      <t xml:space="preserve">*     The initial borrowing to deliver the i54 Western Extension EZ development, which is currently </t>
    </r>
    <r>
      <rPr>
        <b/>
        <i/>
        <sz val="22"/>
        <color theme="1"/>
        <rFont val="Arial"/>
        <family val="2"/>
      </rPr>
      <t>80%</t>
    </r>
    <r>
      <rPr>
        <sz val="22"/>
        <color theme="1"/>
        <rFont val="Arial"/>
        <family val="2"/>
      </rPr>
      <t xml:space="preserve"> occupied, is expected to be fully repaid by </t>
    </r>
    <r>
      <rPr>
        <b/>
        <u/>
        <sz val="22"/>
        <color theme="1"/>
        <rFont val="Arial"/>
        <family val="2"/>
      </rPr>
      <t>April 24</t>
    </r>
    <r>
      <rPr>
        <sz val="22"/>
        <color theme="1"/>
        <rFont val="Arial"/>
        <family val="2"/>
      </rPr>
      <t>. Following this date, all business rates attained will be utilised to repay the</t>
    </r>
  </si>
  <si>
    <t xml:space="preserve">      the ESF 'Opt In' Prog has been submitted. DWP &amp; Big Lottery 'Opt In' applications are currently being processed. Any returned funds will go to the Reserve Fund but due to the COVID</t>
  </si>
  <si>
    <r>
      <t xml:space="preserve">*    To date, the SSLEP Executive Board has allocated </t>
    </r>
    <r>
      <rPr>
        <b/>
        <sz val="22"/>
        <color theme="1"/>
        <rFont val="Arial"/>
        <family val="2"/>
      </rPr>
      <t>£0.020m</t>
    </r>
    <r>
      <rPr>
        <sz val="22"/>
        <color theme="1"/>
        <rFont val="Arial"/>
        <family val="2"/>
      </rPr>
      <t xml:space="preserve"> of the </t>
    </r>
    <r>
      <rPr>
        <b/>
        <sz val="22"/>
        <color theme="1"/>
        <rFont val="Arial"/>
        <family val="2"/>
      </rPr>
      <t>£0.075m</t>
    </r>
    <r>
      <rPr>
        <sz val="22"/>
        <color theme="1"/>
        <rFont val="Arial"/>
        <family val="2"/>
      </rPr>
      <t xml:space="preserve"> grant. </t>
    </r>
    <r>
      <rPr>
        <b/>
        <sz val="22"/>
        <color theme="1"/>
        <rFont val="Arial"/>
        <family val="2"/>
      </rPr>
      <t>£0.005m</t>
    </r>
    <r>
      <rPr>
        <sz val="22"/>
        <color theme="1"/>
        <rFont val="Arial"/>
        <family val="2"/>
      </rPr>
      <t xml:space="preserve"> has been approved towards the continued funding of the SAP Analyst</t>
    </r>
  </si>
  <si>
    <r>
      <t xml:space="preserve">       </t>
    </r>
    <r>
      <rPr>
        <b/>
        <sz val="22"/>
        <color theme="1"/>
        <rFont val="Arial"/>
        <family val="2"/>
      </rPr>
      <t>£10m</t>
    </r>
    <r>
      <rPr>
        <sz val="22"/>
        <color theme="1"/>
        <rFont val="Arial"/>
        <family val="2"/>
      </rPr>
      <t xml:space="preserve"> planned Investment that</t>
    </r>
    <r>
      <rPr>
        <b/>
        <sz val="22"/>
        <color theme="1"/>
        <rFont val="Arial"/>
        <family val="2"/>
      </rPr>
      <t xml:space="preserve"> </t>
    </r>
    <r>
      <rPr>
        <sz val="22"/>
        <color theme="1"/>
        <rFont val="Arial"/>
        <family val="2"/>
      </rPr>
      <t xml:space="preserve">the LEP Exec Board has agreed to invest for the </t>
    </r>
    <r>
      <rPr>
        <b/>
        <sz val="22"/>
        <color theme="1"/>
        <rFont val="Arial"/>
        <family val="2"/>
      </rPr>
      <t>i54 Western Extension</t>
    </r>
    <r>
      <rPr>
        <sz val="22"/>
        <color theme="1"/>
        <rFont val="Arial"/>
        <family val="2"/>
      </rPr>
      <t xml:space="preserve">. </t>
    </r>
  </si>
  <si>
    <t xml:space="preserve">      pandemic, this has now been postponed indefinitely as gov't refocus their response post Covid.</t>
  </si>
  <si>
    <r>
      <t xml:space="preserve">     &amp; </t>
    </r>
    <r>
      <rPr>
        <b/>
        <sz val="22"/>
        <color theme="1"/>
        <rFont val="Arial"/>
        <family val="2"/>
      </rPr>
      <t>£0.015m</t>
    </r>
    <r>
      <rPr>
        <sz val="22"/>
        <color theme="1"/>
        <rFont val="Arial"/>
        <family val="2"/>
      </rPr>
      <t xml:space="preserve"> towards the purchase of the EMSI data. The SAP Panel will be returning to Board for further approval when they have finalised their SAP Spend Plan.</t>
    </r>
  </si>
  <si>
    <t xml:space="preserve">   No issues arising for either Ceramic Valley or the i54 Western Extension Enerprise Zones  </t>
  </si>
  <si>
    <t xml:space="preserve">  There is a 'high level of confidence' that the balance of ESIF funding remains 'on course' to meet the grant commitments deadline (31st March 21) &amp; the grant</t>
  </si>
  <si>
    <t xml:space="preserve">  No issues arising.</t>
  </si>
  <si>
    <t xml:space="preserve">  spend (30th June 21), subject to any Gov't national review of uncommitted ESIF Funding being undertaken to refocus financial resources on the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</si>
</sst>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quot;£&quot;#,##0.000"/>
    <numFmt numFmtId="166" formatCode="#,##0.000"/>
    <numFmt numFmtId="167" formatCode="0.000"/>
  </numFmts>
  <fonts count="71" x14ac:knownFonts="1">
    <font>
      <sz val="12"/>
      <color theme="1"/>
      <name val="Arial"/>
      <family val="2"/>
    </font>
    <font>
      <sz val="12"/>
      <color theme="1"/>
      <name val="Arial"/>
      <family val="2"/>
    </font>
    <font>
      <b/>
      <sz val="12"/>
      <color theme="0"/>
      <name val="Arial"/>
      <family val="2"/>
    </font>
    <font>
      <sz val="12"/>
      <color rgb="FFFF0000"/>
      <name val="Arial"/>
      <family val="2"/>
    </font>
    <font>
      <b/>
      <sz val="12"/>
      <color theme="1"/>
      <name val="Arial"/>
      <family val="2"/>
    </font>
    <font>
      <b/>
      <sz val="48"/>
      <color indexed="9"/>
      <name val="Arial"/>
      <family val="2"/>
    </font>
    <font>
      <sz val="40"/>
      <color theme="1"/>
      <name val="Arial"/>
      <family val="2"/>
    </font>
    <font>
      <b/>
      <sz val="30"/>
      <color theme="0"/>
      <name val="Arial"/>
      <family val="2"/>
    </font>
    <font>
      <b/>
      <sz val="28"/>
      <color theme="0"/>
      <name val="Arial"/>
      <family val="2"/>
    </font>
    <font>
      <sz val="28"/>
      <color theme="1"/>
      <name val="Arial"/>
      <family val="2"/>
    </font>
    <font>
      <b/>
      <u/>
      <sz val="28"/>
      <name val="Arial"/>
      <family val="2"/>
    </font>
    <font>
      <b/>
      <u/>
      <sz val="18"/>
      <color theme="1"/>
      <name val="Arial"/>
      <family val="2"/>
    </font>
    <font>
      <sz val="20"/>
      <color theme="1"/>
      <name val="Arial"/>
      <family val="2"/>
    </font>
    <font>
      <b/>
      <sz val="22"/>
      <color theme="1"/>
      <name val="Arial"/>
      <family val="2"/>
    </font>
    <font>
      <sz val="22"/>
      <color theme="1"/>
      <name val="Arial"/>
      <family val="2"/>
    </font>
    <font>
      <b/>
      <i/>
      <sz val="22"/>
      <color theme="1"/>
      <name val="Arial"/>
      <family val="2"/>
    </font>
    <font>
      <sz val="22"/>
      <name val="Arial"/>
      <family val="2"/>
    </font>
    <font>
      <b/>
      <sz val="22"/>
      <name val="Arial"/>
      <family val="2"/>
    </font>
    <font>
      <b/>
      <u/>
      <sz val="22"/>
      <name val="Arial"/>
      <family val="2"/>
    </font>
    <font>
      <b/>
      <sz val="30"/>
      <color theme="1"/>
      <name val="Arial"/>
      <family val="2"/>
    </font>
    <font>
      <b/>
      <sz val="28"/>
      <color theme="1"/>
      <name val="Arial"/>
      <family val="2"/>
    </font>
    <font>
      <b/>
      <sz val="26"/>
      <color theme="1"/>
      <name val="Arial"/>
      <family val="2"/>
    </font>
    <font>
      <b/>
      <sz val="26"/>
      <name val="Arial"/>
      <family val="2"/>
    </font>
    <font>
      <b/>
      <sz val="18"/>
      <color theme="1"/>
      <name val="Arial"/>
      <family val="2"/>
    </font>
    <font>
      <sz val="10"/>
      <name val="Arial"/>
      <family val="2"/>
    </font>
    <font>
      <b/>
      <sz val="18"/>
      <name val="Arial"/>
      <family val="2"/>
    </font>
    <font>
      <sz val="20"/>
      <name val="Arial"/>
      <family val="2"/>
    </font>
    <font>
      <b/>
      <sz val="20"/>
      <color theme="1"/>
      <name val="Arial"/>
      <family val="2"/>
    </font>
    <font>
      <b/>
      <sz val="30"/>
      <name val="Arial"/>
      <family val="2"/>
    </font>
    <font>
      <b/>
      <sz val="28"/>
      <name val="Arial"/>
      <family val="2"/>
    </font>
    <font>
      <b/>
      <i/>
      <sz val="20"/>
      <color theme="1"/>
      <name val="Arial"/>
      <family val="2"/>
    </font>
    <font>
      <b/>
      <i/>
      <sz val="18"/>
      <color theme="1"/>
      <name val="Arial"/>
      <family val="2"/>
    </font>
    <font>
      <sz val="16"/>
      <color theme="1"/>
      <name val="Arial"/>
      <family val="2"/>
    </font>
    <font>
      <b/>
      <sz val="17"/>
      <name val="Arial"/>
      <family val="2"/>
    </font>
    <font>
      <b/>
      <u/>
      <sz val="22"/>
      <color theme="1"/>
      <name val="Arial"/>
      <family val="2"/>
    </font>
    <font>
      <b/>
      <sz val="14"/>
      <color theme="1"/>
      <name val="Arial"/>
      <family val="2"/>
    </font>
    <font>
      <b/>
      <sz val="11"/>
      <color theme="1"/>
      <name val="Calibri"/>
      <family val="2"/>
    </font>
    <font>
      <sz val="11"/>
      <color theme="1"/>
      <name val="Calibri"/>
      <family val="2"/>
    </font>
    <font>
      <sz val="14"/>
      <color theme="1"/>
      <name val="Arial"/>
      <family val="2"/>
    </font>
    <font>
      <b/>
      <sz val="11"/>
      <color rgb="FF000000"/>
      <name val="Calibri"/>
      <family val="2"/>
    </font>
    <font>
      <b/>
      <sz val="18"/>
      <color theme="0"/>
      <name val="Arial"/>
      <family val="2"/>
    </font>
    <font>
      <sz val="18"/>
      <color theme="1"/>
      <name val="Arial"/>
      <family val="2"/>
    </font>
    <font>
      <sz val="17"/>
      <color theme="1"/>
      <name val="Arial"/>
      <family val="2"/>
    </font>
    <font>
      <b/>
      <sz val="17"/>
      <color rgb="FFFF0000"/>
      <name val="Arial"/>
      <family val="2"/>
    </font>
    <font>
      <b/>
      <i/>
      <sz val="22"/>
      <name val="Arial"/>
      <family val="2"/>
    </font>
    <font>
      <sz val="22"/>
      <color rgb="FFFF0000"/>
      <name val="Arial"/>
      <family val="2"/>
    </font>
    <font>
      <sz val="13"/>
      <color theme="1"/>
      <name val="Arial"/>
      <family val="2"/>
    </font>
    <font>
      <b/>
      <sz val="16"/>
      <color theme="0"/>
      <name val="Arial"/>
      <family val="2"/>
    </font>
    <font>
      <b/>
      <sz val="22"/>
      <color theme="0"/>
      <name val="Arial"/>
      <family val="2"/>
    </font>
    <font>
      <sz val="18"/>
      <name val="Arial"/>
      <family val="2"/>
    </font>
    <font>
      <b/>
      <sz val="22"/>
      <color rgb="FFFF0000"/>
      <name val="Arial"/>
      <family val="2"/>
    </font>
    <font>
      <sz val="17"/>
      <name val="Arial"/>
      <family val="2"/>
    </font>
    <font>
      <sz val="12"/>
      <color rgb="FF000000"/>
      <name val="Arial"/>
      <family val="2"/>
    </font>
    <font>
      <b/>
      <sz val="20"/>
      <name val="Arial"/>
      <family val="2"/>
    </font>
    <font>
      <b/>
      <sz val="20"/>
      <color rgb="FFFFC000"/>
      <name val="Arial"/>
      <family val="2"/>
    </font>
    <font>
      <b/>
      <u/>
      <sz val="20"/>
      <color theme="1"/>
      <name val="Arial"/>
      <family val="2"/>
    </font>
    <font>
      <b/>
      <u/>
      <sz val="26"/>
      <name val="Arial"/>
      <family val="2"/>
    </font>
    <font>
      <b/>
      <sz val="12"/>
      <name val="Arial"/>
      <family val="2"/>
    </font>
    <font>
      <b/>
      <sz val="12"/>
      <color rgb="FFFF0000"/>
      <name val="Arial"/>
      <family val="2"/>
    </font>
    <font>
      <b/>
      <u/>
      <sz val="24"/>
      <color theme="1"/>
      <name val="Arial"/>
      <family val="2"/>
    </font>
    <font>
      <b/>
      <sz val="24"/>
      <color theme="1"/>
      <name val="Arial"/>
      <family val="2"/>
    </font>
    <font>
      <sz val="12"/>
      <name val="Arial"/>
      <family val="2"/>
    </font>
    <font>
      <b/>
      <sz val="16"/>
      <name val="Arial"/>
      <family val="2"/>
    </font>
    <font>
      <b/>
      <i/>
      <u/>
      <sz val="28"/>
      <name val="Arial"/>
      <family val="2"/>
    </font>
    <font>
      <sz val="28"/>
      <name val="Arial"/>
      <family val="2"/>
    </font>
    <font>
      <b/>
      <sz val="20"/>
      <color theme="0"/>
      <name val="Arial"/>
      <family val="2"/>
    </font>
    <font>
      <u/>
      <sz val="22"/>
      <color theme="1"/>
      <name val="Arial"/>
      <family val="2"/>
    </font>
    <font>
      <i/>
      <sz val="22"/>
      <name val="Arial"/>
      <family val="2"/>
    </font>
    <font>
      <sz val="15"/>
      <color theme="1"/>
      <name val="Arial"/>
      <family val="2"/>
    </font>
    <font>
      <b/>
      <sz val="16"/>
      <color indexed="81"/>
      <name val="Tahoma"/>
      <family val="2"/>
    </font>
    <font>
      <sz val="16"/>
      <color indexed="81"/>
      <name val="Tahoma"/>
      <family val="2"/>
    </font>
  </fonts>
  <fills count="12">
    <fill>
      <patternFill patternType="none"/>
    </fill>
    <fill>
      <patternFill patternType="gray125"/>
    </fill>
    <fill>
      <patternFill patternType="solid">
        <fgColor rgb="FF0070C0"/>
        <bgColor indexed="64"/>
      </patternFill>
    </fill>
    <fill>
      <patternFill patternType="solid">
        <fgColor theme="7"/>
        <bgColor indexed="64"/>
      </patternFill>
    </fill>
    <fill>
      <patternFill patternType="solid">
        <fgColor rgb="FF00B0F0"/>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1"/>
        <bgColor indexed="64"/>
      </patternFill>
    </fill>
  </fills>
  <borders count="20">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24" fillId="0" borderId="0"/>
  </cellStyleXfs>
  <cellXfs count="233">
    <xf numFmtId="0" fontId="0" fillId="0" borderId="0" xfId="0"/>
    <xf numFmtId="0" fontId="6" fillId="0" borderId="0" xfId="0" applyFont="1" applyAlignment="1">
      <alignment vertical="center"/>
    </xf>
    <xf numFmtId="0" fontId="6" fillId="3" borderId="0" xfId="0" applyFont="1" applyFill="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0" fillId="0" borderId="9" xfId="0" applyBorder="1"/>
    <xf numFmtId="0" fontId="0" fillId="0" borderId="3" xfId="0" applyBorder="1"/>
    <xf numFmtId="0" fontId="0" fillId="0" borderId="4" xfId="0" applyBorder="1"/>
    <xf numFmtId="0" fontId="0" fillId="0" borderId="10" xfId="0" applyBorder="1"/>
    <xf numFmtId="0" fontId="10" fillId="0" borderId="0" xfId="0" applyFont="1"/>
    <xf numFmtId="0" fontId="0" fillId="0" borderId="11" xfId="0" applyBorder="1"/>
    <xf numFmtId="0" fontId="11" fillId="0" borderId="0" xfId="0" applyFont="1"/>
    <xf numFmtId="0" fontId="12" fillId="0" borderId="0" xfId="0" applyFont="1"/>
    <xf numFmtId="0" fontId="13" fillId="0" borderId="0" xfId="0" applyFont="1" applyAlignment="1">
      <alignment horizontal="center" wrapText="1"/>
    </xf>
    <xf numFmtId="0" fontId="14" fillId="0" borderId="0" xfId="0" applyFont="1"/>
    <xf numFmtId="0" fontId="13" fillId="0" borderId="0" xfId="0" applyFont="1" applyAlignment="1">
      <alignment horizontal="center" vertical="center" wrapText="1"/>
    </xf>
    <xf numFmtId="0" fontId="15" fillId="0" borderId="0" xfId="0" applyFont="1" applyAlignment="1">
      <alignment horizontal="center" wrapText="1"/>
    </xf>
    <xf numFmtId="0" fontId="16" fillId="0" borderId="0" xfId="0" applyFont="1"/>
    <xf numFmtId="164" fontId="19" fillId="0" borderId="0" xfId="1" applyNumberFormat="1" applyFont="1" applyAlignment="1">
      <alignment horizontal="right"/>
    </xf>
    <xf numFmtId="164" fontId="20" fillId="0" borderId="0" xfId="1" applyNumberFormat="1" applyFont="1" applyAlignment="1">
      <alignment horizontal="left"/>
    </xf>
    <xf numFmtId="0" fontId="23" fillId="0" borderId="0" xfId="0" applyFont="1" applyAlignment="1">
      <alignment horizontal="center" wrapText="1"/>
    </xf>
    <xf numFmtId="164" fontId="25" fillId="0" borderId="0" xfId="3" applyNumberFormat="1" applyFont="1" applyAlignment="1">
      <alignment horizontal="center"/>
    </xf>
    <xf numFmtId="0" fontId="24" fillId="0" borderId="0" xfId="4"/>
    <xf numFmtId="0" fontId="26" fillId="0" borderId="0" xfId="4" applyFont="1"/>
    <xf numFmtId="0" fontId="27" fillId="0" borderId="0" xfId="0" applyFont="1" applyAlignment="1">
      <alignment horizontal="center"/>
    </xf>
    <xf numFmtId="164" fontId="28" fillId="0" borderId="0" xfId="3" applyNumberFormat="1" applyFont="1" applyAlignment="1">
      <alignment horizontal="right"/>
    </xf>
    <xf numFmtId="164" fontId="29" fillId="0" borderId="0" xfId="3" applyNumberFormat="1" applyFont="1" applyAlignment="1">
      <alignment horizontal="right"/>
    </xf>
    <xf numFmtId="0" fontId="26" fillId="0" borderId="0" xfId="0" applyFont="1"/>
    <xf numFmtId="164" fontId="25" fillId="0" borderId="0" xfId="3" applyNumberFormat="1" applyFont="1" applyAlignment="1">
      <alignment horizontal="right"/>
    </xf>
    <xf numFmtId="0" fontId="12" fillId="0" borderId="0" xfId="0" applyFont="1" applyAlignment="1">
      <alignment horizontal="left" indent="1"/>
    </xf>
    <xf numFmtId="0" fontId="12" fillId="0" borderId="0" xfId="0" applyFont="1" applyAlignment="1">
      <alignment vertical="top"/>
    </xf>
    <xf numFmtId="0" fontId="12" fillId="0" borderId="0" xfId="0" applyFont="1" applyAlignment="1">
      <alignment horizontal="right"/>
    </xf>
    <xf numFmtId="0" fontId="30" fillId="0" borderId="0" xfId="0" applyFont="1" applyAlignment="1">
      <alignment horizontal="center"/>
    </xf>
    <xf numFmtId="0" fontId="0" fillId="0" borderId="0" xfId="0" applyAlignment="1">
      <alignment horizontal="right"/>
    </xf>
    <xf numFmtId="0" fontId="13" fillId="0" borderId="0" xfId="0" applyFont="1" applyAlignment="1">
      <alignment horizontal="right"/>
    </xf>
    <xf numFmtId="0" fontId="31" fillId="0" borderId="0" xfId="0" applyFont="1"/>
    <xf numFmtId="0" fontId="32" fillId="0" borderId="0" xfId="0" applyFont="1" applyAlignment="1">
      <alignment horizontal="left" indent="1"/>
    </xf>
    <xf numFmtId="0" fontId="32" fillId="0" borderId="0" xfId="0" applyFont="1" applyAlignment="1">
      <alignment horizontal="center"/>
    </xf>
    <xf numFmtId="0" fontId="33" fillId="0" borderId="0" xfId="0" applyFont="1"/>
    <xf numFmtId="0" fontId="0" fillId="0" borderId="0" xfId="0" applyAlignment="1">
      <alignment horizontal="left" indent="1"/>
    </xf>
    <xf numFmtId="0" fontId="3" fillId="0" borderId="0" xfId="0" applyFont="1"/>
    <xf numFmtId="0" fontId="4" fillId="0" borderId="0" xfId="0" applyFont="1" applyAlignment="1">
      <alignment horizontal="center" wrapText="1"/>
    </xf>
    <xf numFmtId="0" fontId="4" fillId="0" borderId="0" xfId="0" applyFont="1"/>
    <xf numFmtId="0" fontId="36" fillId="0" borderId="0" xfId="0" applyFont="1" applyAlignment="1">
      <alignment vertical="center" wrapText="1"/>
    </xf>
    <xf numFmtId="0" fontId="37" fillId="0" borderId="0" xfId="0" applyFont="1" applyAlignment="1">
      <alignment horizontal="right" vertical="center" wrapText="1"/>
    </xf>
    <xf numFmtId="0" fontId="38" fillId="0" borderId="10" xfId="0" quotePrefix="1" applyFont="1" applyBorder="1"/>
    <xf numFmtId="0" fontId="35" fillId="0" borderId="0" xfId="0" quotePrefix="1" applyFont="1"/>
    <xf numFmtId="0" fontId="39" fillId="0" borderId="0" xfId="0" applyFont="1" applyAlignment="1">
      <alignment horizontal="right" vertical="center" wrapText="1"/>
    </xf>
    <xf numFmtId="0" fontId="0" fillId="0" borderId="5" xfId="0" applyBorder="1"/>
    <xf numFmtId="0" fontId="35" fillId="0" borderId="6" xfId="0" quotePrefix="1" applyFont="1" applyBorder="1"/>
    <xf numFmtId="0" fontId="0" fillId="0" borderId="6" xfId="0" applyBorder="1"/>
    <xf numFmtId="0" fontId="0" fillId="0" borderId="7" xfId="0" applyBorder="1"/>
    <xf numFmtId="0" fontId="40" fillId="0" borderId="0" xfId="0" applyFont="1" applyAlignment="1">
      <alignment horizontal="center"/>
    </xf>
    <xf numFmtId="0" fontId="41" fillId="0" borderId="10" xfId="0" applyFont="1" applyBorder="1"/>
    <xf numFmtId="0" fontId="40" fillId="0" borderId="0" xfId="0" applyFont="1" applyAlignment="1">
      <alignment horizontal="center" wrapText="1"/>
    </xf>
    <xf numFmtId="0" fontId="17" fillId="0" borderId="0" xfId="0" applyFont="1" applyAlignment="1">
      <alignment vertical="center" wrapText="1"/>
    </xf>
    <xf numFmtId="0" fontId="4" fillId="0" borderId="10" xfId="0" applyFont="1" applyBorder="1"/>
    <xf numFmtId="0" fontId="4" fillId="0" borderId="11" xfId="0" applyFont="1" applyBorder="1"/>
    <xf numFmtId="0" fontId="42" fillId="0" borderId="0" xfId="0" applyFont="1"/>
    <xf numFmtId="0" fontId="3" fillId="0" borderId="11" xfId="0" applyFont="1" applyBorder="1" applyAlignment="1">
      <alignment horizontal="center"/>
    </xf>
    <xf numFmtId="0" fontId="43" fillId="0" borderId="0" xfId="0" applyFont="1"/>
    <xf numFmtId="0" fontId="34" fillId="0" borderId="0" xfId="0" applyFont="1"/>
    <xf numFmtId="164" fontId="14" fillId="0" borderId="0" xfId="1" applyNumberFormat="1" applyFont="1" applyAlignment="1">
      <alignment horizontal="center"/>
    </xf>
    <xf numFmtId="164" fontId="14" fillId="0" borderId="0" xfId="1" applyNumberFormat="1" applyFont="1"/>
    <xf numFmtId="0" fontId="4" fillId="0" borderId="0" xfId="0" applyFont="1" applyAlignment="1">
      <alignment horizontal="center"/>
    </xf>
    <xf numFmtId="0" fontId="14" fillId="0" borderId="0" xfId="0" applyFont="1" applyAlignment="1">
      <alignment vertical="center"/>
    </xf>
    <xf numFmtId="164" fontId="14" fillId="0" borderId="0" xfId="1" applyNumberFormat="1" applyFont="1" applyAlignment="1">
      <alignment vertical="center"/>
    </xf>
    <xf numFmtId="0" fontId="46" fillId="0" borderId="0" xfId="0" applyFont="1"/>
    <xf numFmtId="0" fontId="47" fillId="0" borderId="0" xfId="0" applyFont="1" applyAlignment="1">
      <alignment horizontal="center"/>
    </xf>
    <xf numFmtId="0" fontId="13" fillId="0" borderId="0" xfId="0" applyFont="1" applyAlignment="1">
      <alignment horizontal="center"/>
    </xf>
    <xf numFmtId="0" fontId="13" fillId="0" borderId="0" xfId="0" applyFont="1" applyAlignment="1">
      <alignment vertical="center"/>
    </xf>
    <xf numFmtId="0" fontId="23" fillId="0" borderId="0" xfId="0" applyFont="1" applyAlignment="1">
      <alignment horizontal="center"/>
    </xf>
    <xf numFmtId="0" fontId="25" fillId="0" borderId="0" xfId="0" applyFont="1" applyAlignment="1">
      <alignment horizontal="center" wrapText="1"/>
    </xf>
    <xf numFmtId="0" fontId="25" fillId="0" borderId="0" xfId="0" applyFont="1" applyAlignment="1">
      <alignment horizontal="left"/>
    </xf>
    <xf numFmtId="0" fontId="14" fillId="0" borderId="0" xfId="0" applyFont="1" applyAlignment="1">
      <alignment vertical="top"/>
    </xf>
    <xf numFmtId="0" fontId="32" fillId="0" borderId="0" xfId="0" applyFont="1"/>
    <xf numFmtId="0" fontId="48" fillId="0" borderId="0" xfId="0" applyFont="1" applyAlignment="1">
      <alignment horizontal="center"/>
    </xf>
    <xf numFmtId="0" fontId="14" fillId="0" borderId="11" xfId="0" applyFont="1" applyBorder="1"/>
    <xf numFmtId="164" fontId="14" fillId="0" borderId="0" xfId="1" applyNumberFormat="1" applyFont="1" applyAlignment="1">
      <alignment horizontal="right" vertical="center"/>
    </xf>
    <xf numFmtId="0" fontId="17" fillId="0" borderId="0" xfId="0" applyFont="1" applyAlignment="1">
      <alignment vertical="center"/>
    </xf>
    <xf numFmtId="166" fontId="13" fillId="0" borderId="0" xfId="0" applyNumberFormat="1" applyFont="1" applyAlignment="1">
      <alignment horizontal="center" vertical="center" wrapText="1"/>
    </xf>
    <xf numFmtId="0" fontId="49" fillId="0" borderId="0" xfId="0" applyFont="1"/>
    <xf numFmtId="164" fontId="14" fillId="0" borderId="14" xfId="1" applyNumberFormat="1" applyFont="1" applyBorder="1"/>
    <xf numFmtId="0" fontId="17" fillId="0" borderId="0" xfId="0" applyFont="1" applyAlignment="1">
      <alignment horizontal="center"/>
    </xf>
    <xf numFmtId="0" fontId="45" fillId="0" borderId="0" xfId="0" applyFont="1"/>
    <xf numFmtId="0" fontId="13" fillId="0" borderId="0" xfId="0" applyFont="1"/>
    <xf numFmtId="164" fontId="13" fillId="0" borderId="15" xfId="1" applyNumberFormat="1" applyFont="1" applyBorder="1"/>
    <xf numFmtId="4" fontId="50" fillId="0" borderId="0" xfId="0" applyNumberFormat="1" applyFont="1"/>
    <xf numFmtId="4" fontId="14" fillId="0" borderId="0" xfId="0" applyNumberFormat="1" applyFont="1"/>
    <xf numFmtId="0" fontId="50" fillId="0" borderId="0" xfId="0" applyFont="1" applyAlignment="1">
      <alignment horizontal="center"/>
    </xf>
    <xf numFmtId="0" fontId="51" fillId="0" borderId="0" xfId="0" applyFont="1"/>
    <xf numFmtId="0" fontId="13" fillId="0" borderId="0" xfId="0" quotePrefix="1" applyFont="1"/>
    <xf numFmtId="164" fontId="13" fillId="0" borderId="0" xfId="1" applyNumberFormat="1" applyFont="1" applyAlignment="1">
      <alignment horizontal="right" vertical="center"/>
    </xf>
    <xf numFmtId="0" fontId="52" fillId="0" borderId="0" xfId="0" applyFont="1"/>
    <xf numFmtId="0" fontId="53" fillId="0" borderId="3" xfId="0" applyFont="1" applyBorder="1" applyAlignment="1">
      <alignment vertical="center"/>
    </xf>
    <xf numFmtId="0" fontId="38" fillId="0" borderId="3" xfId="0" applyFont="1" applyBorder="1"/>
    <xf numFmtId="0" fontId="53" fillId="0" borderId="6" xfId="0" applyFont="1" applyBorder="1" applyAlignment="1">
      <alignment vertical="top"/>
    </xf>
    <xf numFmtId="0" fontId="38" fillId="0" borderId="6" xfId="0" applyFont="1" applyBorder="1"/>
    <xf numFmtId="4" fontId="17" fillId="0" borderId="0" xfId="0" applyNumberFormat="1" applyFont="1"/>
    <xf numFmtId="0" fontId="17" fillId="0" borderId="0" xfId="0" applyFont="1"/>
    <xf numFmtId="0" fontId="51" fillId="0" borderId="0" xfId="0" quotePrefix="1" applyFont="1"/>
    <xf numFmtId="0" fontId="17" fillId="0" borderId="9" xfId="0" applyFont="1" applyBorder="1"/>
    <xf numFmtId="0" fontId="55" fillId="0" borderId="0" xfId="0" applyFont="1"/>
    <xf numFmtId="0" fontId="17" fillId="0" borderId="5" xfId="0" applyFont="1" applyBorder="1"/>
    <xf numFmtId="0" fontId="56" fillId="0" borderId="0" xfId="0" applyFont="1"/>
    <xf numFmtId="0" fontId="57" fillId="0" borderId="0" xfId="0" applyFont="1"/>
    <xf numFmtId="0" fontId="58" fillId="0" borderId="0" xfId="0" applyFont="1"/>
    <xf numFmtId="0" fontId="59" fillId="0" borderId="0" xfId="0" applyFont="1"/>
    <xf numFmtId="164" fontId="0" fillId="0" borderId="0" xfId="1" applyNumberFormat="1" applyFont="1"/>
    <xf numFmtId="164" fontId="4" fillId="0" borderId="0" xfId="1" applyNumberFormat="1" applyFont="1"/>
    <xf numFmtId="164" fontId="0" fillId="0" borderId="0" xfId="0" applyNumberFormat="1"/>
    <xf numFmtId="164" fontId="4" fillId="0" borderId="0" xfId="0" applyNumberFormat="1" applyFont="1"/>
    <xf numFmtId="0" fontId="4" fillId="0" borderId="10" xfId="0" quotePrefix="1" applyFont="1" applyBorder="1"/>
    <xf numFmtId="0" fontId="16" fillId="0" borderId="0" xfId="0" quotePrefix="1" applyFont="1"/>
    <xf numFmtId="0" fontId="57" fillId="0" borderId="10" xfId="0" quotePrefix="1" applyFont="1" applyBorder="1"/>
    <xf numFmtId="0" fontId="61" fillId="0" borderId="0" xfId="0" applyFont="1"/>
    <xf numFmtId="0" fontId="13" fillId="0" borderId="10" xfId="0" applyFont="1" applyBorder="1"/>
    <xf numFmtId="0" fontId="61" fillId="0" borderId="10" xfId="0" applyFont="1" applyBorder="1"/>
    <xf numFmtId="0" fontId="62" fillId="0" borderId="0" xfId="0" applyFont="1" applyAlignment="1">
      <alignment horizontal="center"/>
    </xf>
    <xf numFmtId="0" fontId="62" fillId="0" borderId="0" xfId="0" applyFont="1" applyAlignment="1">
      <alignment horizontal="left"/>
    </xf>
    <xf numFmtId="0" fontId="57" fillId="0" borderId="0" xfId="0" applyFont="1" applyAlignment="1">
      <alignment horizontal="left"/>
    </xf>
    <xf numFmtId="0" fontId="2" fillId="0" borderId="0" xfId="0" applyFont="1" applyAlignment="1">
      <alignment horizontal="left"/>
    </xf>
    <xf numFmtId="0" fontId="2" fillId="0" borderId="11" xfId="0" applyFont="1" applyBorder="1" applyAlignment="1">
      <alignment horizontal="left"/>
    </xf>
    <xf numFmtId="0" fontId="61" fillId="0" borderId="11" xfId="0" applyFont="1" applyBorder="1"/>
    <xf numFmtId="0" fontId="32" fillId="0" borderId="6" xfId="0" applyFont="1" applyBorder="1"/>
    <xf numFmtId="164" fontId="17" fillId="0" borderId="0" xfId="1" applyNumberFormat="1" applyFont="1"/>
    <xf numFmtId="0" fontId="17" fillId="0" borderId="3" xfId="0" applyFont="1" applyBorder="1" applyAlignment="1">
      <alignment vertical="center"/>
    </xf>
    <xf numFmtId="0" fontId="0" fillId="0" borderId="3" xfId="0" applyBorder="1" applyAlignment="1">
      <alignment vertical="center"/>
    </xf>
    <xf numFmtId="164" fontId="0" fillId="0" borderId="3" xfId="1" applyNumberFormat="1" applyFont="1" applyBorder="1" applyAlignment="1">
      <alignment vertical="center"/>
    </xf>
    <xf numFmtId="0" fontId="0" fillId="0" borderId="4" xfId="0" applyBorder="1" applyAlignment="1">
      <alignment vertical="center"/>
    </xf>
    <xf numFmtId="0" fontId="21" fillId="0" borderId="10" xfId="0" applyFont="1" applyBorder="1"/>
    <xf numFmtId="0" fontId="2" fillId="0" borderId="0" xfId="0" applyFont="1" applyAlignment="1">
      <alignment horizontal="center" wrapText="1"/>
    </xf>
    <xf numFmtId="0" fontId="17" fillId="0" borderId="6"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164" fontId="17" fillId="0" borderId="14" xfId="1" applyNumberFormat="1" applyFont="1" applyBorder="1"/>
    <xf numFmtId="0" fontId="10" fillId="0" borderId="0" xfId="0" applyFont="1" applyAlignment="1">
      <alignment horizontal="left"/>
    </xf>
    <xf numFmtId="164" fontId="13" fillId="0" borderId="15" xfId="0" applyNumberFormat="1" applyFont="1" applyBorder="1"/>
    <xf numFmtId="0" fontId="3" fillId="0" borderId="0" xfId="0" applyFont="1" applyAlignment="1">
      <alignment horizontal="center"/>
    </xf>
    <xf numFmtId="164" fontId="13" fillId="0" borderId="0" xfId="1" applyNumberFormat="1" applyFont="1"/>
    <xf numFmtId="0" fontId="53" fillId="11" borderId="16" xfId="0" applyFont="1" applyFill="1" applyBorder="1" applyAlignment="1">
      <alignment horizontal="center"/>
    </xf>
    <xf numFmtId="0" fontId="26" fillId="11" borderId="16" xfId="0" applyFont="1" applyFill="1" applyBorder="1"/>
    <xf numFmtId="0" fontId="53" fillId="11" borderId="16" xfId="0" applyFont="1" applyFill="1" applyBorder="1" applyAlignment="1">
      <alignment horizontal="center" wrapText="1"/>
    </xf>
    <xf numFmtId="0" fontId="26" fillId="0" borderId="16" xfId="0" applyFont="1" applyBorder="1"/>
    <xf numFmtId="167" fontId="53" fillId="0" borderId="16" xfId="0" applyNumberFormat="1" applyFont="1" applyBorder="1" applyAlignment="1">
      <alignment horizontal="center"/>
    </xf>
    <xf numFmtId="0" fontId="34" fillId="0" borderId="0" xfId="0" applyFont="1" applyAlignment="1">
      <alignment horizontal="left" vertical="top"/>
    </xf>
    <xf numFmtId="0" fontId="64" fillId="0" borderId="0" xfId="0" applyFont="1"/>
    <xf numFmtId="0" fontId="53" fillId="11" borderId="16" xfId="0" applyFont="1" applyFill="1" applyBorder="1"/>
    <xf numFmtId="0" fontId="65" fillId="11" borderId="16" xfId="0" applyFont="1" applyFill="1" applyBorder="1" applyAlignment="1">
      <alignment horizontal="center"/>
    </xf>
    <xf numFmtId="0" fontId="53" fillId="0" borderId="16" xfId="0" applyFont="1" applyBorder="1" applyAlignment="1">
      <alignment horizontal="center"/>
    </xf>
    <xf numFmtId="0" fontId="14" fillId="0" borderId="0" xfId="0" applyFont="1" applyAlignment="1">
      <alignment horizontal="left" vertical="center"/>
    </xf>
    <xf numFmtId="0" fontId="34" fillId="0" borderId="0" xfId="0" applyFont="1" applyAlignment="1">
      <alignment horizontal="left"/>
    </xf>
    <xf numFmtId="0" fontId="18" fillId="0" borderId="0" xfId="0" applyFont="1"/>
    <xf numFmtId="0" fontId="67" fillId="0" borderId="0" xfId="0" applyFont="1"/>
    <xf numFmtId="0" fontId="17" fillId="0" borderId="3" xfId="0" applyFont="1" applyBorder="1"/>
    <xf numFmtId="164" fontId="0" fillId="0" borderId="3" xfId="1" applyNumberFormat="1" applyFont="1" applyBorder="1"/>
    <xf numFmtId="0" fontId="68" fillId="0" borderId="0" xfId="0" applyFont="1"/>
    <xf numFmtId="0" fontId="13" fillId="0" borderId="6" xfId="0" applyFont="1" applyBorder="1"/>
    <xf numFmtId="0" fontId="68" fillId="0" borderId="6" xfId="0" applyFont="1" applyBorder="1"/>
    <xf numFmtId="0" fontId="68" fillId="0" borderId="7" xfId="0" applyFont="1" applyBorder="1"/>
    <xf numFmtId="0" fontId="38" fillId="0" borderId="0" xfId="0" applyFont="1"/>
    <xf numFmtId="0" fontId="49" fillId="0" borderId="0" xfId="0" quotePrefix="1" applyFont="1"/>
    <xf numFmtId="0" fontId="52" fillId="0" borderId="0" xfId="0" applyFont="1" applyAlignment="1">
      <alignment horizontal="justify" vertical="center"/>
    </xf>
    <xf numFmtId="0" fontId="41" fillId="0" borderId="0" xfId="0" applyFont="1" applyAlignment="1">
      <alignment vertical="top"/>
    </xf>
    <xf numFmtId="0" fontId="1" fillId="0" borderId="0" xfId="0" applyFont="1" applyAlignment="1">
      <alignment horizontal="justify" vertical="center"/>
    </xf>
    <xf numFmtId="0" fontId="0" fillId="0" borderId="0" xfId="0" applyAlignment="1">
      <alignment horizontal="justify" vertical="center"/>
    </xf>
    <xf numFmtId="0" fontId="60" fillId="0" borderId="10" xfId="0" applyFont="1" applyBorder="1" applyAlignment="1">
      <alignment horizontal="center"/>
    </xf>
    <xf numFmtId="0" fontId="60" fillId="0" borderId="0" xfId="0" applyFont="1" applyAlignment="1">
      <alignment horizontal="center"/>
    </xf>
    <xf numFmtId="0" fontId="60" fillId="0" borderId="11" xfId="0" applyFont="1" applyBorder="1" applyAlignment="1">
      <alignment horizontal="center"/>
    </xf>
    <xf numFmtId="0" fontId="13" fillId="10" borderId="9" xfId="0" applyFont="1" applyFill="1" applyBorder="1" applyAlignment="1">
      <alignment horizontal="center" vertical="center"/>
    </xf>
    <xf numFmtId="0" fontId="13" fillId="10" borderId="3" xfId="0" applyFont="1" applyFill="1" applyBorder="1" applyAlignment="1">
      <alignment horizontal="center" vertical="center"/>
    </xf>
    <xf numFmtId="0" fontId="13" fillId="10" borderId="4"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6" xfId="0" applyFont="1" applyFill="1" applyBorder="1" applyAlignment="1">
      <alignment horizontal="center" vertical="center"/>
    </xf>
    <xf numFmtId="0" fontId="13" fillId="10" borderId="7" xfId="0" applyFont="1" applyFill="1" applyBorder="1" applyAlignment="1">
      <alignment horizontal="center" vertical="center"/>
    </xf>
    <xf numFmtId="0" fontId="17" fillId="0" borderId="9"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65" fillId="11" borderId="17" xfId="0" applyFont="1" applyFill="1" applyBorder="1" applyAlignment="1">
      <alignment horizontal="center"/>
    </xf>
    <xf numFmtId="0" fontId="65" fillId="11" borderId="18" xfId="0" applyFont="1" applyFill="1" applyBorder="1" applyAlignment="1">
      <alignment horizontal="center"/>
    </xf>
    <xf numFmtId="0" fontId="65" fillId="11" borderId="19" xfId="0" applyFont="1" applyFill="1" applyBorder="1" applyAlignment="1">
      <alignment horizontal="center"/>
    </xf>
    <xf numFmtId="0" fontId="17" fillId="0" borderId="9"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10" borderId="10" xfId="0" applyFont="1" applyFill="1" applyBorder="1" applyAlignment="1">
      <alignment horizontal="center" vertical="center"/>
    </xf>
    <xf numFmtId="0" fontId="13" fillId="10" borderId="11" xfId="0" applyFont="1" applyFill="1" applyBorder="1" applyAlignment="1">
      <alignment horizontal="center" vertical="center"/>
    </xf>
    <xf numFmtId="0" fontId="17" fillId="10" borderId="9" xfId="0" applyFont="1" applyFill="1" applyBorder="1" applyAlignment="1">
      <alignment horizontal="center" vertical="center"/>
    </xf>
    <xf numFmtId="0" fontId="17" fillId="10" borderId="4"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7" xfId="0" applyFont="1" applyFill="1" applyBorder="1" applyAlignment="1">
      <alignment horizontal="center" vertical="center"/>
    </xf>
    <xf numFmtId="165" fontId="21" fillId="7" borderId="12" xfId="0" applyNumberFormat="1" applyFont="1" applyFill="1" applyBorder="1" applyAlignment="1">
      <alignment horizontal="center" vertical="center"/>
    </xf>
    <xf numFmtId="165" fontId="21" fillId="7" borderId="13" xfId="0" applyNumberFormat="1" applyFont="1" applyFill="1" applyBorder="1" applyAlignment="1">
      <alignment horizontal="center" vertical="center"/>
    </xf>
    <xf numFmtId="165" fontId="22" fillId="8" borderId="12" xfId="0" applyNumberFormat="1" applyFont="1" applyFill="1" applyBorder="1" applyAlignment="1">
      <alignment horizontal="center" vertical="center"/>
    </xf>
    <xf numFmtId="165" fontId="22" fillId="8" borderId="13" xfId="0" applyNumberFormat="1" applyFont="1" applyFill="1" applyBorder="1" applyAlignment="1">
      <alignment horizontal="center" vertical="center"/>
    </xf>
    <xf numFmtId="9" fontId="22" fillId="7" borderId="12" xfId="2" applyFont="1" applyFill="1" applyBorder="1" applyAlignment="1">
      <alignment horizontal="center" vertical="center"/>
    </xf>
    <xf numFmtId="9" fontId="22" fillId="7" borderId="13" xfId="2" applyFont="1" applyFill="1" applyBorder="1" applyAlignment="1">
      <alignment horizontal="center" vertical="center"/>
    </xf>
    <xf numFmtId="0" fontId="35" fillId="0" borderId="10" xfId="0" applyFont="1" applyBorder="1" applyAlignment="1">
      <alignment horizontal="center"/>
    </xf>
    <xf numFmtId="0" fontId="35" fillId="0" borderId="0" xfId="0" applyFont="1" applyAlignment="1">
      <alignment horizontal="center"/>
    </xf>
    <xf numFmtId="0" fontId="35" fillId="0" borderId="11" xfId="0" applyFont="1" applyBorder="1" applyAlignment="1">
      <alignment horizontal="center"/>
    </xf>
    <xf numFmtId="0" fontId="13" fillId="9" borderId="9"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4"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6" xfId="0" applyFont="1" applyFill="1" applyBorder="1" applyAlignment="1">
      <alignment horizontal="center" vertical="center"/>
    </xf>
    <xf numFmtId="0" fontId="13" fillId="9" borderId="7" xfId="0" applyFont="1" applyFill="1" applyBorder="1" applyAlignment="1">
      <alignment horizontal="center" vertical="center"/>
    </xf>
    <xf numFmtId="0" fontId="17" fillId="9" borderId="12" xfId="0" applyFont="1" applyFill="1" applyBorder="1" applyAlignment="1">
      <alignment horizontal="center" vertical="center" wrapText="1"/>
    </xf>
    <xf numFmtId="0" fontId="17" fillId="9" borderId="13" xfId="0" applyFont="1" applyFill="1" applyBorder="1" applyAlignment="1">
      <alignment horizontal="center" vertical="center" wrapText="1"/>
    </xf>
    <xf numFmtId="165" fontId="21" fillId="5" borderId="12" xfId="0" applyNumberFormat="1" applyFont="1" applyFill="1" applyBorder="1" applyAlignment="1">
      <alignment horizontal="center" vertical="center"/>
    </xf>
    <xf numFmtId="165" fontId="21" fillId="5" borderId="13" xfId="0" applyNumberFormat="1" applyFont="1" applyFill="1" applyBorder="1" applyAlignment="1">
      <alignment horizontal="center" vertical="center"/>
    </xf>
    <xf numFmtId="165" fontId="22" fillId="6" borderId="12" xfId="0" applyNumberFormat="1" applyFont="1" applyFill="1" applyBorder="1" applyAlignment="1">
      <alignment horizontal="center" vertical="center"/>
    </xf>
    <xf numFmtId="165" fontId="22" fillId="6" borderId="13" xfId="0" applyNumberFormat="1" applyFont="1" applyFill="1" applyBorder="1" applyAlignment="1">
      <alignment horizontal="center" vertical="center"/>
    </xf>
    <xf numFmtId="9" fontId="21" fillId="5" borderId="12" xfId="2" applyFont="1" applyFill="1" applyBorder="1" applyAlignment="1">
      <alignment horizontal="center" vertical="center"/>
    </xf>
    <xf numFmtId="9" fontId="21" fillId="5" borderId="13" xfId="2" applyFont="1" applyFill="1" applyBorder="1" applyAlignment="1">
      <alignment horizontal="center" vertical="center"/>
    </xf>
    <xf numFmtId="165" fontId="21" fillId="6" borderId="12" xfId="0" applyNumberFormat="1" applyFont="1" applyFill="1" applyBorder="1" applyAlignment="1">
      <alignment horizontal="center" vertical="center"/>
    </xf>
    <xf numFmtId="165" fontId="21" fillId="6" borderId="13"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8" xfId="0" applyFont="1" applyFill="1" applyBorder="1" applyAlignment="1">
      <alignment horizontal="center" vertical="center"/>
    </xf>
    <xf numFmtId="9" fontId="22" fillId="5" borderId="12" xfId="2" applyFont="1" applyFill="1" applyBorder="1" applyAlignment="1">
      <alignment horizontal="center" vertical="center"/>
    </xf>
    <xf numFmtId="9" fontId="22" fillId="5" borderId="13" xfId="2" applyFont="1" applyFill="1" applyBorder="1" applyAlignment="1">
      <alignment horizontal="center" vertical="center"/>
    </xf>
  </cellXfs>
  <cellStyles count="5">
    <cellStyle name="Comma" xfId="1" builtinId="3"/>
    <cellStyle name="Comma 3" xfId="3" xr:uid="{139D1FF4-C3CC-4A6D-85C8-EF42161EB47E}"/>
    <cellStyle name="Normal" xfId="0" builtinId="0"/>
    <cellStyle name="Normal 2" xfId="4" xr:uid="{42227B41-BCA4-4CFC-8CB9-387109A770B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62965326500194E-2"/>
          <c:y val="3.0667920677293754E-2"/>
          <c:w val="0.91358382029935359"/>
          <c:h val="0.69385853052761848"/>
        </c:manualLayout>
      </c:layout>
      <c:lineChart>
        <c:grouping val="standard"/>
        <c:varyColors val="0"/>
        <c:ser>
          <c:idx val="0"/>
          <c:order val="0"/>
          <c:tx>
            <c:strRef>
              <c:f>'[1]Revenue Base Data  DO NOT PRINT'!$D$46</c:f>
              <c:strCache>
                <c:ptCount val="1"/>
                <c:pt idx="0">
                  <c:v>£m</c:v>
                </c:pt>
              </c:strCache>
            </c:strRef>
          </c:tx>
          <c:spPr>
            <a:ln w="22225" cap="rnd" cmpd="sng" algn="ctr">
              <a:solidFill>
                <a:schemeClr val="accent1"/>
              </a:solidFill>
              <a:round/>
            </a:ln>
            <a:effectLst/>
          </c:spPr>
          <c:marker>
            <c:symbol val="none"/>
          </c:marker>
          <c:cat>
            <c:numRef>
              <c:f>'[1]Revenue Base Data  DO NOT PRINT'!$C$47:$C$82</c:f>
              <c:numCache>
                <c:formatCode>General</c:formatCode>
                <c:ptCount val="36"/>
                <c:pt idx="0">
                  <c:v>42156</c:v>
                </c:pt>
                <c:pt idx="1">
                  <c:v>42248</c:v>
                </c:pt>
                <c:pt idx="2">
                  <c:v>42339</c:v>
                </c:pt>
                <c:pt idx="3">
                  <c:v>42430</c:v>
                </c:pt>
                <c:pt idx="4">
                  <c:v>42522</c:v>
                </c:pt>
                <c:pt idx="5">
                  <c:v>42614</c:v>
                </c:pt>
                <c:pt idx="6">
                  <c:v>42705</c:v>
                </c:pt>
                <c:pt idx="7">
                  <c:v>42795</c:v>
                </c:pt>
                <c:pt idx="8">
                  <c:v>42887</c:v>
                </c:pt>
                <c:pt idx="9">
                  <c:v>42979</c:v>
                </c:pt>
                <c:pt idx="10">
                  <c:v>43070</c:v>
                </c:pt>
                <c:pt idx="11">
                  <c:v>43160</c:v>
                </c:pt>
                <c:pt idx="12">
                  <c:v>43252</c:v>
                </c:pt>
                <c:pt idx="13">
                  <c:v>43344</c:v>
                </c:pt>
                <c:pt idx="14">
                  <c:v>43374</c:v>
                </c:pt>
                <c:pt idx="15">
                  <c:v>43525</c:v>
                </c:pt>
                <c:pt idx="16">
                  <c:v>43617</c:v>
                </c:pt>
                <c:pt idx="17">
                  <c:v>43709</c:v>
                </c:pt>
                <c:pt idx="18">
                  <c:v>43800</c:v>
                </c:pt>
                <c:pt idx="19">
                  <c:v>43891</c:v>
                </c:pt>
                <c:pt idx="20">
                  <c:v>43983</c:v>
                </c:pt>
                <c:pt idx="21">
                  <c:v>44075</c:v>
                </c:pt>
                <c:pt idx="22">
                  <c:v>44166</c:v>
                </c:pt>
                <c:pt idx="23">
                  <c:v>44256</c:v>
                </c:pt>
                <c:pt idx="24">
                  <c:v>44348</c:v>
                </c:pt>
                <c:pt idx="25">
                  <c:v>44440</c:v>
                </c:pt>
                <c:pt idx="26">
                  <c:v>44531</c:v>
                </c:pt>
                <c:pt idx="27">
                  <c:v>44621</c:v>
                </c:pt>
                <c:pt idx="28">
                  <c:v>44713</c:v>
                </c:pt>
                <c:pt idx="29">
                  <c:v>44805</c:v>
                </c:pt>
                <c:pt idx="30">
                  <c:v>44896</c:v>
                </c:pt>
                <c:pt idx="31">
                  <c:v>44986</c:v>
                </c:pt>
                <c:pt idx="32">
                  <c:v>45078</c:v>
                </c:pt>
                <c:pt idx="33">
                  <c:v>45170</c:v>
                </c:pt>
                <c:pt idx="34">
                  <c:v>45261</c:v>
                </c:pt>
                <c:pt idx="35">
                  <c:v>45352</c:v>
                </c:pt>
              </c:numCache>
            </c:numRef>
          </c:cat>
          <c:val>
            <c:numRef>
              <c:f>'[1]Revenue Base Data  DO NOT PRINT'!$D$47:$D$82</c:f>
              <c:numCache>
                <c:formatCode>General</c:formatCode>
                <c:ptCount val="36"/>
                <c:pt idx="0">
                  <c:v>10.286930960000001</c:v>
                </c:pt>
                <c:pt idx="1">
                  <c:v>10.191291130000002</c:v>
                </c:pt>
                <c:pt idx="2">
                  <c:v>10.191291130000002</c:v>
                </c:pt>
                <c:pt idx="3">
                  <c:v>10.191291130000002</c:v>
                </c:pt>
                <c:pt idx="4">
                  <c:v>9.4640319700000006</c:v>
                </c:pt>
                <c:pt idx="5">
                  <c:v>8.879913890000001</c:v>
                </c:pt>
                <c:pt idx="6">
                  <c:v>8.5578342200000002</c:v>
                </c:pt>
                <c:pt idx="7">
                  <c:v>8.1671261900000012</c:v>
                </c:pt>
                <c:pt idx="8">
                  <c:v>8.0839620500000002</c:v>
                </c:pt>
                <c:pt idx="9">
                  <c:v>8.5228837100000003</c:v>
                </c:pt>
                <c:pt idx="10">
                  <c:v>9.3653837100000015</c:v>
                </c:pt>
                <c:pt idx="11">
                  <c:v>3.1069221600000012</c:v>
                </c:pt>
                <c:pt idx="12">
                  <c:v>3.326922160000001</c:v>
                </c:pt>
                <c:pt idx="13">
                  <c:v>3.6269221600000012</c:v>
                </c:pt>
                <c:pt idx="14">
                  <c:v>3.525755160000001</c:v>
                </c:pt>
                <c:pt idx="15">
                  <c:v>3.2396646700000007</c:v>
                </c:pt>
                <c:pt idx="16">
                  <c:v>3.2396646700000007</c:v>
                </c:pt>
                <c:pt idx="17">
                  <c:v>3.4680266700000009</c:v>
                </c:pt>
                <c:pt idx="18">
                  <c:v>3.1380266700000008</c:v>
                </c:pt>
                <c:pt idx="19">
                  <c:v>3.3822381200000011</c:v>
                </c:pt>
                <c:pt idx="20">
                  <c:v>2.0622381200000008</c:v>
                </c:pt>
                <c:pt idx="21">
                  <c:v>2.0622381200000008</c:v>
                </c:pt>
                <c:pt idx="22">
                  <c:v>2.0622381200000008</c:v>
                </c:pt>
                <c:pt idx="23">
                  <c:v>0.29276067000000111</c:v>
                </c:pt>
                <c:pt idx="24">
                  <c:v>0.5758616700000011</c:v>
                </c:pt>
                <c:pt idx="25">
                  <c:v>0.5758616700000011</c:v>
                </c:pt>
                <c:pt idx="26">
                  <c:v>0.9508616700000011</c:v>
                </c:pt>
                <c:pt idx="27">
                  <c:v>0.9508616700000011</c:v>
                </c:pt>
                <c:pt idx="28">
                  <c:v>2.720861670000001</c:v>
                </c:pt>
                <c:pt idx="29">
                  <c:v>2.720861670000001</c:v>
                </c:pt>
                <c:pt idx="30">
                  <c:v>2.720861670000001</c:v>
                </c:pt>
                <c:pt idx="31">
                  <c:v>2.720861670000001</c:v>
                </c:pt>
                <c:pt idx="32">
                  <c:v>2.9208616700000007</c:v>
                </c:pt>
                <c:pt idx="33">
                  <c:v>2.9208616700000007</c:v>
                </c:pt>
                <c:pt idx="34">
                  <c:v>2.9208616700000007</c:v>
                </c:pt>
                <c:pt idx="35">
                  <c:v>2.9208616700000007</c:v>
                </c:pt>
              </c:numCache>
            </c:numRef>
          </c:val>
          <c:smooth val="0"/>
          <c:extLst>
            <c:ext xmlns:c16="http://schemas.microsoft.com/office/drawing/2014/chart" uri="{C3380CC4-5D6E-409C-BE32-E72D297353CC}">
              <c16:uniqueId val="{00000000-23EF-4302-B444-648E0C157E7D}"/>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25048832"/>
        <c:axId val="19890176"/>
      </c:lineChart>
      <c:catAx>
        <c:axId val="22504883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2400" b="1" i="0" u="none" strike="noStrike" kern="1200" spc="20" baseline="0">
                <a:solidFill>
                  <a:schemeClr val="dk1">
                    <a:lumMod val="65000"/>
                    <a:lumOff val="35000"/>
                  </a:schemeClr>
                </a:solidFill>
                <a:latin typeface="+mn-lt"/>
                <a:ea typeface="+mn-ea"/>
                <a:cs typeface="+mn-cs"/>
              </a:defRPr>
            </a:pPr>
            <a:endParaRPr lang="en-US"/>
          </a:p>
        </c:txPr>
        <c:crossAx val="19890176"/>
        <c:crosses val="autoZero"/>
        <c:auto val="1"/>
        <c:lblAlgn val="ctr"/>
        <c:lblOffset val="100"/>
        <c:noMultiLvlLbl val="1"/>
      </c:catAx>
      <c:valAx>
        <c:axId val="19890176"/>
        <c:scaling>
          <c:orientation val="minMax"/>
        </c:scaling>
        <c:delete val="0"/>
        <c:axPos val="l"/>
        <c:title>
          <c:tx>
            <c:rich>
              <a:bodyPr rot="-5400000" spcFirstLastPara="1" vertOverflow="ellipsis" vert="horz" wrap="square" anchor="ctr" anchorCtr="1"/>
              <a:lstStyle/>
              <a:p>
                <a:pPr>
                  <a:defRPr sz="2000" b="1" i="0" u="none" strike="noStrike" kern="1200" cap="all" baseline="0">
                    <a:solidFill>
                      <a:schemeClr val="dk1">
                        <a:lumMod val="65000"/>
                        <a:lumOff val="35000"/>
                      </a:schemeClr>
                    </a:solidFill>
                    <a:latin typeface="+mn-lt"/>
                    <a:ea typeface="+mn-ea"/>
                    <a:cs typeface="+mn-cs"/>
                  </a:defRPr>
                </a:pPr>
                <a:r>
                  <a:rPr lang="en-US" sz="2000" b="1"/>
                  <a:t>£M</a:t>
                </a:r>
              </a:p>
            </c:rich>
          </c:tx>
          <c:overlay val="0"/>
          <c:spPr>
            <a:noFill/>
            <a:ln>
              <a:noFill/>
            </a:ln>
            <a:effectLst/>
          </c:spPr>
          <c:txPr>
            <a:bodyPr rot="-5400000" spcFirstLastPara="1" vertOverflow="ellipsis" vert="horz" wrap="square" anchor="ctr" anchorCtr="1"/>
            <a:lstStyle/>
            <a:p>
              <a:pPr>
                <a:defRPr sz="2000" b="1" i="0" u="none" strike="noStrike" kern="1200" cap="all"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spc="20" baseline="0">
                <a:solidFill>
                  <a:sysClr val="windowText" lastClr="000000"/>
                </a:solidFill>
                <a:latin typeface="+mn-lt"/>
                <a:ea typeface="+mn-ea"/>
                <a:cs typeface="+mn-cs"/>
              </a:defRPr>
            </a:pPr>
            <a:endParaRPr lang="en-US"/>
          </a:p>
        </c:txPr>
        <c:crossAx val="225048832"/>
        <c:crosses val="autoZero"/>
        <c:crossBetween val="between"/>
      </c:valAx>
      <c:spPr>
        <a:noFill/>
        <a:ln>
          <a:noFill/>
        </a:ln>
        <a:effectLst/>
      </c:spPr>
    </c:plotArea>
    <c:plotVisOnly val="1"/>
    <c:dispBlanksAs val="gap"/>
    <c:showDLblsOverMax val="0"/>
  </c:chart>
  <c:spPr>
    <a:solidFill>
      <a:schemeClr val="accent6">
        <a:lumMod val="20000"/>
        <a:lumOff val="80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solidFill>
                  <a:sysClr val="windowText" lastClr="000000"/>
                </a:solidFill>
              </a:defRPr>
            </a:pPr>
            <a:r>
              <a:rPr lang="en-US" sz="2800" u="sng">
                <a:solidFill>
                  <a:sysClr val="windowText" lastClr="000000"/>
                </a:solidFill>
                <a:latin typeface="Arial" panose="020B0604020202020204" pitchFamily="34" charset="0"/>
                <a:cs typeface="Arial" panose="020B0604020202020204" pitchFamily="34" charset="0"/>
              </a:rPr>
              <a:t>ESIF Strategy</a:t>
            </a:r>
            <a:r>
              <a:rPr lang="en-US" sz="2800" u="sng" baseline="0">
                <a:solidFill>
                  <a:sysClr val="windowText" lastClr="000000"/>
                </a:solidFill>
                <a:latin typeface="Arial" panose="020B0604020202020204" pitchFamily="34" charset="0"/>
                <a:cs typeface="Arial" panose="020B0604020202020204" pitchFamily="34" charset="0"/>
              </a:rPr>
              <a:t> </a:t>
            </a:r>
            <a:r>
              <a:rPr lang="en-US" sz="2800" u="sng">
                <a:solidFill>
                  <a:sysClr val="windowText" lastClr="000000"/>
                </a:solidFill>
                <a:latin typeface="Arial" panose="020B0604020202020204" pitchFamily="34" charset="0"/>
                <a:cs typeface="Arial" panose="020B0604020202020204" pitchFamily="34" charset="0"/>
              </a:rPr>
              <a:t>Funding by Theme -  ERDF &amp; ESF  'Pipeline' Funding Commitments &amp; Grant</a:t>
            </a:r>
            <a:r>
              <a:rPr lang="en-US" sz="2800" u="sng" baseline="0">
                <a:solidFill>
                  <a:sysClr val="windowText" lastClr="000000"/>
                </a:solidFill>
                <a:latin typeface="Arial" panose="020B0604020202020204" pitchFamily="34" charset="0"/>
                <a:cs typeface="Arial" panose="020B0604020202020204" pitchFamily="34" charset="0"/>
              </a:rPr>
              <a:t> Claimed to Date</a:t>
            </a:r>
            <a:endParaRPr lang="en-US" sz="2800" u="sng">
              <a:solidFill>
                <a:sysClr val="windowText" lastClr="000000"/>
              </a:solidFill>
              <a:latin typeface="Arial" panose="020B0604020202020204" pitchFamily="34" charset="0"/>
              <a:cs typeface="Arial" panose="020B0604020202020204" pitchFamily="34" charset="0"/>
            </a:endParaRPr>
          </a:p>
          <a:p>
            <a:pPr>
              <a:defRPr sz="2800">
                <a:solidFill>
                  <a:sysClr val="windowText" lastClr="000000"/>
                </a:solidFill>
              </a:defRPr>
            </a:pPr>
            <a:r>
              <a:rPr lang="en-US" sz="2400" u="sng">
                <a:solidFill>
                  <a:sysClr val="windowText" lastClr="000000"/>
                </a:solidFill>
                <a:latin typeface="Arial" panose="020B0604020202020204" pitchFamily="34" charset="0"/>
                <a:cs typeface="Arial" panose="020B0604020202020204" pitchFamily="34" charset="0"/>
              </a:rPr>
              <a:t>(</a:t>
            </a:r>
            <a:r>
              <a:rPr lang="en-US" sz="2400" i="1" u="sng">
                <a:solidFill>
                  <a:sysClr val="windowText" lastClr="000000"/>
                </a:solidFill>
                <a:latin typeface="Arial" panose="020B0604020202020204" pitchFamily="34" charset="0"/>
                <a:cs typeface="Arial" panose="020B0604020202020204" pitchFamily="34" charset="0"/>
              </a:rPr>
              <a:t>as @  30th</a:t>
            </a:r>
            <a:r>
              <a:rPr lang="en-US" sz="2400" i="1" u="sng" baseline="0">
                <a:solidFill>
                  <a:sysClr val="windowText" lastClr="000000"/>
                </a:solidFill>
                <a:latin typeface="Arial" panose="020B0604020202020204" pitchFamily="34" charset="0"/>
                <a:cs typeface="Arial" panose="020B0604020202020204" pitchFamily="34" charset="0"/>
              </a:rPr>
              <a:t> June 2020</a:t>
            </a:r>
            <a:r>
              <a:rPr lang="en-US" sz="2400" u="sng">
                <a:solidFill>
                  <a:sysClr val="windowText" lastClr="000000"/>
                </a:solidFill>
                <a:latin typeface="Arial" panose="020B0604020202020204" pitchFamily="34" charset="0"/>
                <a:cs typeface="Arial" panose="020B0604020202020204" pitchFamily="34" charset="0"/>
              </a:rPr>
              <a:t>)</a:t>
            </a:r>
          </a:p>
        </c:rich>
      </c:tx>
      <c:layout>
        <c:manualLayout>
          <c:xMode val="edge"/>
          <c:yMode val="edge"/>
          <c:x val="0.1141407353996574"/>
          <c:y val="2.722766573385051E-2"/>
        </c:manualLayout>
      </c:layout>
      <c:overlay val="0"/>
    </c:title>
    <c:autoTitleDeleted val="0"/>
    <c:plotArea>
      <c:layout>
        <c:manualLayout>
          <c:layoutTarget val="inner"/>
          <c:xMode val="edge"/>
          <c:yMode val="edge"/>
          <c:x val="0.13399158147408421"/>
          <c:y val="9.3659737455628347E-2"/>
          <c:w val="0.84585871581924132"/>
          <c:h val="0.78304267232001135"/>
        </c:manualLayout>
      </c:layout>
      <c:barChart>
        <c:barDir val="bar"/>
        <c:grouping val="stacked"/>
        <c:varyColors val="0"/>
        <c:ser>
          <c:idx val="0"/>
          <c:order val="0"/>
          <c:tx>
            <c:strRef>
              <c:f>'[1]Revenue Base Data  DO NOT PRINT'!$I$44</c:f>
              <c:strCache>
                <c:ptCount val="1"/>
                <c:pt idx="0">
                  <c:v>PA1 Innovation</c:v>
                </c:pt>
              </c:strCache>
            </c:strRef>
          </c:tx>
          <c:invertIfNegative val="0"/>
          <c:dLbls>
            <c:spPr>
              <a:noFill/>
              <a:ln>
                <a:noFill/>
              </a:ln>
              <a:effectLst/>
            </c:spPr>
            <c:txPr>
              <a:bodyPr wrap="square" lIns="38100" tIns="19050" rIns="38100" bIns="19050" anchor="ctr">
                <a:spAutoFit/>
              </a:bodyPr>
              <a:lstStyle/>
              <a:p>
                <a:pPr>
                  <a:defRPr sz="20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'[1]Revenue Base Data  DO NOT PRINT'!$J$43:$L$43</c:f>
              <c:strCache>
                <c:ptCount val="3"/>
                <c:pt idx="0">
                  <c:v>Grant claimed</c:v>
                </c:pt>
                <c:pt idx="1">
                  <c:v>ESIF Comtmts</c:v>
                </c:pt>
                <c:pt idx="2">
                  <c:v>ESIF Alloc'ns</c:v>
                </c:pt>
              </c:strCache>
            </c:strRef>
          </c:cat>
          <c:val>
            <c:numRef>
              <c:f>'[1]Revenue Base Data  DO NOT PRINT'!$J$44:$L$44</c:f>
              <c:numCache>
                <c:formatCode>General</c:formatCode>
                <c:ptCount val="3"/>
                <c:pt idx="0">
                  <c:v>12.702387999999999</c:v>
                </c:pt>
                <c:pt idx="1">
                  <c:v>24.84</c:v>
                </c:pt>
                <c:pt idx="2">
                  <c:v>25.17</c:v>
                </c:pt>
              </c:numCache>
            </c:numRef>
          </c:val>
          <c:extLst>
            <c:ext xmlns:c16="http://schemas.microsoft.com/office/drawing/2014/chart" uri="{C3380CC4-5D6E-409C-BE32-E72D297353CC}">
              <c16:uniqueId val="{00000000-1DF3-4DA0-9B4F-DD859D47B821}"/>
            </c:ext>
          </c:extLst>
        </c:ser>
        <c:ser>
          <c:idx val="1"/>
          <c:order val="1"/>
          <c:tx>
            <c:strRef>
              <c:f>'[1]Revenue Base Data  DO NOT PRINT'!$I$45</c:f>
              <c:strCache>
                <c:ptCount val="1"/>
                <c:pt idx="0">
                  <c:v>PA 2 ICT</c:v>
                </c:pt>
              </c:strCache>
            </c:strRef>
          </c:tx>
          <c:invertIfNegative val="0"/>
          <c:dLbls>
            <c:dLbl>
              <c:idx val="2"/>
              <c:layout>
                <c:manualLayout>
                  <c:x val="3.4045185091339516E-3"/>
                  <c:y val="-5.86666666666666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F3-4DA0-9B4F-DD859D47B821}"/>
                </c:ext>
              </c:extLst>
            </c:dLbl>
            <c:spPr>
              <a:noFill/>
              <a:ln>
                <a:noFill/>
              </a:ln>
              <a:effectLst/>
            </c:spPr>
            <c:txPr>
              <a:bodyPr wrap="square" lIns="38100" tIns="19050" rIns="38100" bIns="19050" anchor="ctr">
                <a:spAutoFit/>
              </a:bodyPr>
              <a:lstStyle/>
              <a:p>
                <a:pPr>
                  <a:defRPr sz="2000"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'[1]Revenue Base Data  DO NOT PRINT'!$J$43:$L$43</c:f>
              <c:strCache>
                <c:ptCount val="3"/>
                <c:pt idx="0">
                  <c:v>Grant claimed</c:v>
                </c:pt>
                <c:pt idx="1">
                  <c:v>ESIF Comtmts</c:v>
                </c:pt>
                <c:pt idx="2">
                  <c:v>ESIF Alloc'ns</c:v>
                </c:pt>
              </c:strCache>
            </c:strRef>
          </c:cat>
          <c:val>
            <c:numRef>
              <c:f>'[1]Revenue Base Data  DO NOT PRINT'!$J$45:$L$45</c:f>
              <c:numCache>
                <c:formatCode>General</c:formatCode>
                <c:ptCount val="3"/>
                <c:pt idx="0">
                  <c:v>0</c:v>
                </c:pt>
                <c:pt idx="1">
                  <c:v>0.5</c:v>
                </c:pt>
                <c:pt idx="2">
                  <c:v>0.54</c:v>
                </c:pt>
              </c:numCache>
            </c:numRef>
          </c:val>
          <c:extLst>
            <c:ext xmlns:c16="http://schemas.microsoft.com/office/drawing/2014/chart" uri="{C3380CC4-5D6E-409C-BE32-E72D297353CC}">
              <c16:uniqueId val="{00000002-1DF3-4DA0-9B4F-DD859D47B821}"/>
            </c:ext>
          </c:extLst>
        </c:ser>
        <c:ser>
          <c:idx val="2"/>
          <c:order val="2"/>
          <c:tx>
            <c:strRef>
              <c:f>'[1]Revenue Base Data  DO NOT PRINT'!$I$46</c:f>
              <c:strCache>
                <c:ptCount val="1"/>
                <c:pt idx="0">
                  <c:v>PA3 SME </c:v>
                </c:pt>
              </c:strCache>
            </c:strRef>
          </c:tx>
          <c:spPr>
            <a:solidFill>
              <a:srgbClr val="92D050"/>
            </a:solidFill>
          </c:spPr>
          <c:invertIfNegative val="0"/>
          <c:dLbls>
            <c:spPr>
              <a:noFill/>
              <a:ln>
                <a:noFill/>
              </a:ln>
              <a:effectLst/>
            </c:spPr>
            <c:txPr>
              <a:bodyPr wrap="square" lIns="38100" tIns="19050" rIns="38100" bIns="19050" anchor="ctr">
                <a:spAutoFit/>
              </a:bodyPr>
              <a:lstStyle/>
              <a:p>
                <a:pPr>
                  <a:defRPr sz="20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'[1]Revenue Base Data  DO NOT PRINT'!$J$43:$L$43</c:f>
              <c:strCache>
                <c:ptCount val="3"/>
                <c:pt idx="0">
                  <c:v>Grant claimed</c:v>
                </c:pt>
                <c:pt idx="1">
                  <c:v>ESIF Comtmts</c:v>
                </c:pt>
                <c:pt idx="2">
                  <c:v>ESIF Alloc'ns</c:v>
                </c:pt>
              </c:strCache>
            </c:strRef>
          </c:cat>
          <c:val>
            <c:numRef>
              <c:f>'[1]Revenue Base Data  DO NOT PRINT'!$J$46:$L$46</c:f>
              <c:numCache>
                <c:formatCode>General</c:formatCode>
                <c:ptCount val="3"/>
                <c:pt idx="0">
                  <c:v>31.536443999999999</c:v>
                </c:pt>
                <c:pt idx="1">
                  <c:v>39.869999999999997</c:v>
                </c:pt>
                <c:pt idx="2">
                  <c:v>46.14</c:v>
                </c:pt>
              </c:numCache>
            </c:numRef>
          </c:val>
          <c:extLst>
            <c:ext xmlns:c16="http://schemas.microsoft.com/office/drawing/2014/chart" uri="{C3380CC4-5D6E-409C-BE32-E72D297353CC}">
              <c16:uniqueId val="{00000003-1DF3-4DA0-9B4F-DD859D47B821}"/>
            </c:ext>
          </c:extLst>
        </c:ser>
        <c:ser>
          <c:idx val="3"/>
          <c:order val="3"/>
          <c:tx>
            <c:strRef>
              <c:f>'[1]Revenue Base Data  DO NOT PRINT'!$I$47</c:f>
              <c:strCache>
                <c:ptCount val="1"/>
                <c:pt idx="0">
                  <c:v>PA 4 Low Carbon</c:v>
                </c:pt>
              </c:strCache>
            </c:strRef>
          </c:tx>
          <c:spPr>
            <a:solidFill>
              <a:srgbClr val="9751CB"/>
            </a:solidFill>
          </c:spPr>
          <c:invertIfNegative val="0"/>
          <c:dLbls>
            <c:spPr>
              <a:noFill/>
              <a:ln>
                <a:noFill/>
              </a:ln>
              <a:effectLst/>
            </c:spPr>
            <c:txPr>
              <a:bodyPr wrap="square" lIns="38100" tIns="19050" rIns="38100" bIns="19050" anchor="ctr">
                <a:spAutoFit/>
              </a:bodyPr>
              <a:lstStyle/>
              <a:p>
                <a:pPr>
                  <a:defRPr sz="20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'[1]Revenue Base Data  DO NOT PRINT'!$J$43:$L$43</c:f>
              <c:strCache>
                <c:ptCount val="3"/>
                <c:pt idx="0">
                  <c:v>Grant claimed</c:v>
                </c:pt>
                <c:pt idx="1">
                  <c:v>ESIF Comtmts</c:v>
                </c:pt>
                <c:pt idx="2">
                  <c:v>ESIF Alloc'ns</c:v>
                </c:pt>
              </c:strCache>
            </c:strRef>
          </c:cat>
          <c:val>
            <c:numRef>
              <c:f>'[1]Revenue Base Data  DO NOT PRINT'!$J$47:$L$47</c:f>
              <c:numCache>
                <c:formatCode>General</c:formatCode>
                <c:ptCount val="3"/>
                <c:pt idx="0">
                  <c:v>8.8509259999999994</c:v>
                </c:pt>
                <c:pt idx="1">
                  <c:v>14.5</c:v>
                </c:pt>
                <c:pt idx="2">
                  <c:v>15</c:v>
                </c:pt>
              </c:numCache>
            </c:numRef>
          </c:val>
          <c:extLst>
            <c:ext xmlns:c16="http://schemas.microsoft.com/office/drawing/2014/chart" uri="{C3380CC4-5D6E-409C-BE32-E72D297353CC}">
              <c16:uniqueId val="{00000004-1DF3-4DA0-9B4F-DD859D47B821}"/>
            </c:ext>
          </c:extLst>
        </c:ser>
        <c:ser>
          <c:idx val="4"/>
          <c:order val="4"/>
          <c:tx>
            <c:strRef>
              <c:f>'[1]Revenue Base Data  DO NOT PRINT'!$I$48</c:f>
              <c:strCache>
                <c:ptCount val="1"/>
                <c:pt idx="0">
                  <c:v>PA 5 Climate Change</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1DF3-4DA0-9B4F-DD859D47B821}"/>
                </c:ext>
              </c:extLst>
            </c:dLbl>
            <c:dLbl>
              <c:idx val="1"/>
              <c:delete val="1"/>
              <c:extLst>
                <c:ext xmlns:c15="http://schemas.microsoft.com/office/drawing/2012/chart" uri="{CE6537A1-D6FC-4f65-9D91-7224C49458BB}"/>
                <c:ext xmlns:c16="http://schemas.microsoft.com/office/drawing/2014/chart" uri="{C3380CC4-5D6E-409C-BE32-E72D297353CC}">
                  <c16:uniqueId val="{00000006-1DF3-4DA0-9B4F-DD859D47B821}"/>
                </c:ext>
              </c:extLst>
            </c:dLbl>
            <c:dLbl>
              <c:idx val="2"/>
              <c:layout>
                <c:manualLayout>
                  <c:x val="8.1300807803534082E-4"/>
                  <c:y val="-6.06222160316465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F3-4DA0-9B4F-DD859D47B821}"/>
                </c:ext>
              </c:extLst>
            </c:dLbl>
            <c:spPr>
              <a:noFill/>
              <a:ln>
                <a:noFill/>
              </a:ln>
              <a:effectLst/>
            </c:spPr>
            <c:txPr>
              <a:bodyPr wrap="square" lIns="38100" tIns="19050" rIns="38100" bIns="19050" anchor="ctr">
                <a:spAutoFit/>
              </a:bodyPr>
              <a:lstStyle/>
              <a:p>
                <a:pPr>
                  <a:defRPr sz="2000" b="1">
                    <a:latin typeface="+mn-lt"/>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'[1]Revenue Base Data  DO NOT PRINT'!$J$43:$L$43</c:f>
              <c:strCache>
                <c:ptCount val="3"/>
                <c:pt idx="0">
                  <c:v>Grant claimed</c:v>
                </c:pt>
                <c:pt idx="1">
                  <c:v>ESIF Comtmts</c:v>
                </c:pt>
                <c:pt idx="2">
                  <c:v>ESIF Alloc'ns</c:v>
                </c:pt>
              </c:strCache>
            </c:strRef>
          </c:cat>
          <c:val>
            <c:numRef>
              <c:f>'[1]Revenue Base Data  DO NOT PRINT'!$J$48:$L$48</c:f>
              <c:numCache>
                <c:formatCode>General</c:formatCode>
                <c:ptCount val="3"/>
                <c:pt idx="0">
                  <c:v>0</c:v>
                </c:pt>
                <c:pt idx="1">
                  <c:v>0.94</c:v>
                </c:pt>
                <c:pt idx="2">
                  <c:v>0.94</c:v>
                </c:pt>
              </c:numCache>
            </c:numRef>
          </c:val>
          <c:extLst>
            <c:ext xmlns:c16="http://schemas.microsoft.com/office/drawing/2014/chart" uri="{C3380CC4-5D6E-409C-BE32-E72D297353CC}">
              <c16:uniqueId val="{00000008-1DF3-4DA0-9B4F-DD859D47B821}"/>
            </c:ext>
          </c:extLst>
        </c:ser>
        <c:ser>
          <c:idx val="5"/>
          <c:order val="5"/>
          <c:tx>
            <c:strRef>
              <c:f>'[1]Revenue Base Data  DO NOT PRINT'!$I$49</c:f>
              <c:strCache>
                <c:ptCount val="1"/>
                <c:pt idx="0">
                  <c:v>PA 6 Environment</c:v>
                </c:pt>
              </c:strCache>
            </c:strRef>
          </c:tx>
          <c:spPr>
            <a:solidFill>
              <a:srgbClr val="00B050"/>
            </a:solidFill>
          </c:spPr>
          <c:invertIfNegative val="0"/>
          <c:dPt>
            <c:idx val="1"/>
            <c:invertIfNegative val="0"/>
            <c:bubble3D val="0"/>
            <c:extLst>
              <c:ext xmlns:c16="http://schemas.microsoft.com/office/drawing/2014/chart" uri="{C3380CC4-5D6E-409C-BE32-E72D297353CC}">
                <c16:uniqueId val="{00000009-1DF3-4DA0-9B4F-DD859D47B821}"/>
              </c:ext>
            </c:extLst>
          </c:dPt>
          <c:dPt>
            <c:idx val="2"/>
            <c:invertIfNegative val="0"/>
            <c:bubble3D val="0"/>
            <c:extLst>
              <c:ext xmlns:c16="http://schemas.microsoft.com/office/drawing/2014/chart" uri="{C3380CC4-5D6E-409C-BE32-E72D297353CC}">
                <c16:uniqueId val="{0000000A-1DF3-4DA0-9B4F-DD859D47B821}"/>
              </c:ext>
            </c:extLst>
          </c:dPt>
          <c:dLbls>
            <c:dLbl>
              <c:idx val="0"/>
              <c:layout>
                <c:manualLayout>
                  <c:x val="1.3034055884126163E-3"/>
                  <c:y val="4.3740769693762553E-2"/>
                </c:manualLayout>
              </c:layout>
              <c:spPr>
                <a:noFill/>
                <a:ln>
                  <a:noFill/>
                </a:ln>
                <a:effectLst/>
              </c:spPr>
              <c:txPr>
                <a:bodyPr wrap="square" lIns="38100" tIns="19050" rIns="38100" bIns="19050" anchor="ctr">
                  <a:noAutofit/>
                </a:bodyPr>
                <a:lstStyle/>
                <a:p>
                  <a:pPr>
                    <a:defRPr sz="2000" b="1"/>
                  </a:pPr>
                  <a:endParaRPr lang="en-US"/>
                </a:p>
              </c:txPr>
              <c:showLegendKey val="0"/>
              <c:showVal val="1"/>
              <c:showCatName val="0"/>
              <c:showSerName val="0"/>
              <c:showPercent val="0"/>
              <c:showBubbleSize val="0"/>
              <c:extLst>
                <c:ext xmlns:c15="http://schemas.microsoft.com/office/drawing/2012/chart" uri="{CE6537A1-D6FC-4f65-9D91-7224C49458BB}">
                  <c15:layout>
                    <c:manualLayout>
                      <c:w val="5.6805953597030508E-2"/>
                      <c:h val="4.1277918837491705E-2"/>
                    </c:manualLayout>
                  </c15:layout>
                </c:ext>
                <c:ext xmlns:c16="http://schemas.microsoft.com/office/drawing/2014/chart" uri="{C3380CC4-5D6E-409C-BE32-E72D297353CC}">
                  <c16:uniqueId val="{0000000B-1DF3-4DA0-9B4F-DD859D47B821}"/>
                </c:ext>
              </c:extLst>
            </c:dLbl>
            <c:dLbl>
              <c:idx val="1"/>
              <c:layout>
                <c:manualLayout>
                  <c:x val="0"/>
                  <c:y val="4.1066667816389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F3-4DA0-9B4F-DD859D47B821}"/>
                </c:ext>
              </c:extLst>
            </c:dLbl>
            <c:dLbl>
              <c:idx val="2"/>
              <c:layout>
                <c:manualLayout>
                  <c:x val="1.0090783990292466E-3"/>
                  <c:y val="2.9333392846448255E-2"/>
                </c:manualLayout>
              </c:layout>
              <c:spPr>
                <a:noFill/>
                <a:ln>
                  <a:noFill/>
                </a:ln>
                <a:effectLst/>
              </c:spPr>
              <c:txPr>
                <a:bodyPr wrap="square" lIns="38100" tIns="19050" rIns="38100" bIns="19050" anchor="ctr">
                  <a:noAutofit/>
                </a:bodyPr>
                <a:lstStyle/>
                <a:p>
                  <a:pPr>
                    <a:defRPr sz="2000" b="1"/>
                  </a:pPr>
                  <a:endParaRPr lang="en-US"/>
                </a:p>
              </c:txPr>
              <c:showLegendKey val="0"/>
              <c:showVal val="1"/>
              <c:showCatName val="0"/>
              <c:showSerName val="0"/>
              <c:showPercent val="0"/>
              <c:showBubbleSize val="0"/>
              <c:extLst>
                <c:ext xmlns:c15="http://schemas.microsoft.com/office/drawing/2012/chart" uri="{CE6537A1-D6FC-4f65-9D91-7224C49458BB}">
                  <c15:layout>
                    <c:manualLayout>
                      <c:w val="5.0384043217783288E-2"/>
                      <c:h val="3.2325334238329562E-2"/>
                    </c:manualLayout>
                  </c15:layout>
                </c:ext>
                <c:ext xmlns:c16="http://schemas.microsoft.com/office/drawing/2014/chart" uri="{C3380CC4-5D6E-409C-BE32-E72D297353CC}">
                  <c16:uniqueId val="{0000000A-1DF3-4DA0-9B4F-DD859D47B821}"/>
                </c:ext>
              </c:extLst>
            </c:dLbl>
            <c:spPr>
              <a:noFill/>
              <a:ln>
                <a:noFill/>
              </a:ln>
              <a:effectLst/>
            </c:spPr>
            <c:txPr>
              <a:bodyPr wrap="square" lIns="38100" tIns="19050" rIns="38100" bIns="19050" anchor="ctr">
                <a:spAutoFit/>
              </a:bodyPr>
              <a:lstStyle/>
              <a:p>
                <a:pPr>
                  <a:defRPr sz="20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'[1]Revenue Base Data  DO NOT PRINT'!$J$43:$L$43</c:f>
              <c:strCache>
                <c:ptCount val="3"/>
                <c:pt idx="0">
                  <c:v>Grant claimed</c:v>
                </c:pt>
                <c:pt idx="1">
                  <c:v>ESIF Comtmts</c:v>
                </c:pt>
                <c:pt idx="2">
                  <c:v>ESIF Alloc'ns</c:v>
                </c:pt>
              </c:strCache>
            </c:strRef>
          </c:cat>
          <c:val>
            <c:numRef>
              <c:f>'[1]Revenue Base Data  DO NOT PRINT'!$J$49:$L$49</c:f>
              <c:numCache>
                <c:formatCode>General</c:formatCode>
                <c:ptCount val="3"/>
                <c:pt idx="0">
                  <c:v>0.23280799999999999</c:v>
                </c:pt>
                <c:pt idx="1">
                  <c:v>2.75</c:v>
                </c:pt>
                <c:pt idx="2">
                  <c:v>3.06</c:v>
                </c:pt>
              </c:numCache>
            </c:numRef>
          </c:val>
          <c:extLst>
            <c:ext xmlns:c16="http://schemas.microsoft.com/office/drawing/2014/chart" uri="{C3380CC4-5D6E-409C-BE32-E72D297353CC}">
              <c16:uniqueId val="{0000000C-1DF3-4DA0-9B4F-DD859D47B821}"/>
            </c:ext>
          </c:extLst>
        </c:ser>
        <c:ser>
          <c:idx val="6"/>
          <c:order val="6"/>
          <c:tx>
            <c:strRef>
              <c:f>'[1]Revenue Base Data  DO NOT PRINT'!$I$50</c:f>
              <c:strCache>
                <c:ptCount val="1"/>
                <c:pt idx="0">
                  <c:v>PA 8 Skills, Employt</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spAutoFit/>
              </a:bodyPr>
              <a:lstStyle/>
              <a:p>
                <a:pPr>
                  <a:defRPr sz="20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'[1]Revenue Base Data  DO NOT PRINT'!$J$43:$L$43</c:f>
              <c:strCache>
                <c:ptCount val="3"/>
                <c:pt idx="0">
                  <c:v>Grant claimed</c:v>
                </c:pt>
                <c:pt idx="1">
                  <c:v>ESIF Comtmts</c:v>
                </c:pt>
                <c:pt idx="2">
                  <c:v>ESIF Alloc'ns</c:v>
                </c:pt>
              </c:strCache>
            </c:strRef>
          </c:cat>
          <c:val>
            <c:numRef>
              <c:f>'[1]Revenue Base Data  DO NOT PRINT'!$J$50:$L$50</c:f>
              <c:numCache>
                <c:formatCode>General</c:formatCode>
                <c:ptCount val="3"/>
                <c:pt idx="0">
                  <c:v>54.003999999999998</c:v>
                </c:pt>
                <c:pt idx="1">
                  <c:v>59.72</c:v>
                </c:pt>
                <c:pt idx="2">
                  <c:v>65.48</c:v>
                </c:pt>
              </c:numCache>
            </c:numRef>
          </c:val>
          <c:extLst>
            <c:ext xmlns:c16="http://schemas.microsoft.com/office/drawing/2014/chart" uri="{C3380CC4-5D6E-409C-BE32-E72D297353CC}">
              <c16:uniqueId val="{0000000D-1DF3-4DA0-9B4F-DD859D47B821}"/>
            </c:ext>
          </c:extLst>
        </c:ser>
        <c:dLbls>
          <c:showLegendKey val="0"/>
          <c:showVal val="0"/>
          <c:showCatName val="0"/>
          <c:showSerName val="0"/>
          <c:showPercent val="0"/>
          <c:showBubbleSize val="0"/>
        </c:dLbls>
        <c:gapWidth val="55"/>
        <c:overlap val="100"/>
        <c:axId val="134496256"/>
        <c:axId val="134497792"/>
        <c:extLst/>
      </c:barChart>
      <c:catAx>
        <c:axId val="134496256"/>
        <c:scaling>
          <c:orientation val="minMax"/>
        </c:scaling>
        <c:delete val="0"/>
        <c:axPos val="l"/>
        <c:numFmt formatCode="General" sourceLinked="0"/>
        <c:majorTickMark val="none"/>
        <c:minorTickMark val="none"/>
        <c:tickLblPos val="nextTo"/>
        <c:txPr>
          <a:bodyPr/>
          <a:lstStyle/>
          <a:p>
            <a:pPr>
              <a:defRPr sz="2000" b="1">
                <a:latin typeface="Arial" panose="020B0604020202020204" pitchFamily="34" charset="0"/>
                <a:cs typeface="Arial" panose="020B0604020202020204" pitchFamily="34" charset="0"/>
              </a:defRPr>
            </a:pPr>
            <a:endParaRPr lang="en-US"/>
          </a:p>
        </c:txPr>
        <c:crossAx val="134497792"/>
        <c:crosses val="autoZero"/>
        <c:auto val="1"/>
        <c:lblAlgn val="ctr"/>
        <c:lblOffset val="100"/>
        <c:noMultiLvlLbl val="0"/>
      </c:catAx>
      <c:valAx>
        <c:axId val="134497792"/>
        <c:scaling>
          <c:orientation val="minMax"/>
        </c:scaling>
        <c:delete val="0"/>
        <c:axPos val="b"/>
        <c:majorGridlines/>
        <c:title>
          <c:tx>
            <c:rich>
              <a:bodyPr/>
              <a:lstStyle/>
              <a:p>
                <a:pPr>
                  <a:defRPr sz="1800" b="1"/>
                </a:pPr>
                <a:r>
                  <a:rPr lang="en-GB" sz="1800" b="1">
                    <a:latin typeface="Arial" panose="020B0604020202020204" pitchFamily="34" charset="0"/>
                    <a:cs typeface="Arial" panose="020B0604020202020204" pitchFamily="34" charset="0"/>
                  </a:rPr>
                  <a:t>£M</a:t>
                </a:r>
              </a:p>
            </c:rich>
          </c:tx>
          <c:layout>
            <c:manualLayout>
              <c:xMode val="edge"/>
              <c:yMode val="edge"/>
              <c:x val="0.54098497180805438"/>
              <c:y val="0.9105293599272779"/>
            </c:manualLayout>
          </c:layout>
          <c:overlay val="0"/>
        </c:title>
        <c:numFmt formatCode="_(* #,##0_);_(* \(#,##0\);_(* &quot;-&quot;_);_(@_)"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en-US"/>
          </a:p>
        </c:txPr>
        <c:crossAx val="134496256"/>
        <c:crosses val="autoZero"/>
        <c:crossBetween val="between"/>
      </c:valAx>
    </c:plotArea>
    <c:legend>
      <c:legendPos val="r"/>
      <c:legendEntry>
        <c:idx val="0"/>
        <c:txPr>
          <a:bodyPr/>
          <a:lstStyle/>
          <a:p>
            <a:pPr>
              <a:defRPr sz="2000" b="1"/>
            </a:pPr>
            <a:endParaRPr lang="en-US"/>
          </a:p>
        </c:txPr>
      </c:legendEntry>
      <c:legendEntry>
        <c:idx val="1"/>
        <c:txPr>
          <a:bodyPr/>
          <a:lstStyle/>
          <a:p>
            <a:pPr>
              <a:defRPr sz="2000" b="1"/>
            </a:pPr>
            <a:endParaRPr lang="en-US"/>
          </a:p>
        </c:txPr>
      </c:legendEntry>
      <c:legendEntry>
        <c:idx val="2"/>
        <c:txPr>
          <a:bodyPr/>
          <a:lstStyle/>
          <a:p>
            <a:pPr>
              <a:defRPr sz="2000" b="1"/>
            </a:pPr>
            <a:endParaRPr lang="en-US"/>
          </a:p>
        </c:txPr>
      </c:legendEntry>
      <c:legendEntry>
        <c:idx val="3"/>
        <c:txPr>
          <a:bodyPr/>
          <a:lstStyle/>
          <a:p>
            <a:pPr>
              <a:defRPr sz="2000" b="1"/>
            </a:pPr>
            <a:endParaRPr lang="en-US"/>
          </a:p>
        </c:txPr>
      </c:legendEntry>
      <c:legendEntry>
        <c:idx val="4"/>
        <c:txPr>
          <a:bodyPr/>
          <a:lstStyle/>
          <a:p>
            <a:pPr>
              <a:defRPr sz="2000" b="1"/>
            </a:pPr>
            <a:endParaRPr lang="en-US"/>
          </a:p>
        </c:txPr>
      </c:legendEntry>
      <c:legendEntry>
        <c:idx val="5"/>
        <c:txPr>
          <a:bodyPr/>
          <a:lstStyle/>
          <a:p>
            <a:pPr>
              <a:defRPr sz="2000" b="1"/>
            </a:pPr>
            <a:endParaRPr lang="en-US"/>
          </a:p>
        </c:txPr>
      </c:legendEntry>
      <c:legendEntry>
        <c:idx val="6"/>
        <c:txPr>
          <a:bodyPr/>
          <a:lstStyle/>
          <a:p>
            <a:pPr>
              <a:defRPr sz="2000" b="1"/>
            </a:pPr>
            <a:endParaRPr lang="en-US"/>
          </a:p>
        </c:txPr>
      </c:legendEntry>
      <c:layout>
        <c:manualLayout>
          <c:xMode val="edge"/>
          <c:yMode val="edge"/>
          <c:x val="0"/>
          <c:y val="0.92388422087583422"/>
          <c:w val="0.99518741781912834"/>
          <c:h val="7.6115767660283953E-2"/>
        </c:manualLayout>
      </c:layout>
      <c:overlay val="0"/>
      <c:txPr>
        <a:bodyPr/>
        <a:lstStyle/>
        <a:p>
          <a:pPr>
            <a:defRPr sz="2000"/>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solidFill>
                  <a:sysClr val="windowText" lastClr="000000"/>
                </a:solidFill>
              </a:defRPr>
            </a:pPr>
            <a:r>
              <a:rPr lang="en-GB" sz="2800" u="sng">
                <a:solidFill>
                  <a:sysClr val="windowText" lastClr="000000"/>
                </a:solidFill>
                <a:latin typeface="Arial" panose="020B0604020202020204" pitchFamily="34" charset="0"/>
                <a:cs typeface="Arial" panose="020B0604020202020204" pitchFamily="34" charset="0"/>
              </a:rPr>
              <a:t>2020-21 City Deal Capital Spend</a:t>
            </a:r>
            <a:r>
              <a:rPr lang="en-GB" sz="2800" u="sng" baseline="0">
                <a:solidFill>
                  <a:sysClr val="windowText" lastClr="000000"/>
                </a:solidFill>
                <a:latin typeface="Arial" panose="020B0604020202020204" pitchFamily="34" charset="0"/>
                <a:cs typeface="Arial" panose="020B0604020202020204" pitchFamily="34" charset="0"/>
              </a:rPr>
              <a:t> </a:t>
            </a:r>
          </a:p>
          <a:p>
            <a:pPr>
              <a:defRPr sz="2800">
                <a:solidFill>
                  <a:sysClr val="windowText" lastClr="000000"/>
                </a:solidFill>
              </a:defRPr>
            </a:pPr>
            <a:endParaRPr lang="en-GB" sz="2800" u="sng" baseline="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1333446867872975"/>
          <c:y val="1.9653061784141591E-2"/>
        </c:manualLayout>
      </c:layout>
      <c:overlay val="0"/>
    </c:title>
    <c:autoTitleDeleted val="0"/>
    <c:plotArea>
      <c:layout>
        <c:manualLayout>
          <c:layoutTarget val="inner"/>
          <c:xMode val="edge"/>
          <c:yMode val="edge"/>
          <c:x val="0.13595053023963105"/>
          <c:y val="0.1053461617846039"/>
          <c:w val="0.75500992240679754"/>
          <c:h val="0.7766763712245317"/>
        </c:manualLayout>
      </c:layout>
      <c:barChart>
        <c:barDir val="bar"/>
        <c:grouping val="stacked"/>
        <c:varyColors val="0"/>
        <c:ser>
          <c:idx val="1"/>
          <c:order val="1"/>
          <c:tx>
            <c:strRef>
              <c:f>'[1]Revenue Base Data  DO NOT PRINT'!$C$6</c:f>
              <c:strCache>
                <c:ptCount val="1"/>
                <c:pt idx="0">
                  <c:v>Spend to Date</c:v>
                </c:pt>
              </c:strCache>
            </c:strRef>
          </c:tx>
          <c:spPr>
            <a:solidFill>
              <a:srgbClr val="00B050"/>
            </a:solidFill>
            <a:ln w="0">
              <a:solidFill>
                <a:schemeClr val="bg1"/>
              </a:solidFill>
            </a:ln>
          </c:spPr>
          <c:invertIfNegative val="0"/>
          <c:dLbls>
            <c:spPr>
              <a:noFill/>
              <a:ln>
                <a:noFill/>
              </a:ln>
              <a:effectLst/>
            </c:spPr>
            <c:txPr>
              <a:bodyPr wrap="square" lIns="38100" tIns="19050" rIns="38100" bIns="19050" anchor="ctr">
                <a:spAutoFit/>
              </a:bodyPr>
              <a:lstStyle/>
              <a:p>
                <a:pPr>
                  <a:defRPr sz="1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'[1]Revenue Base Data  DO NOT PRINT'!$A$7:$A$9</c:f>
              <c:strCache>
                <c:ptCount val="3"/>
                <c:pt idx="0">
                  <c:v>Total</c:v>
                </c:pt>
                <c:pt idx="1">
                  <c:v>SOT DHN</c:v>
                </c:pt>
                <c:pt idx="2">
                  <c:v>Keele SEND</c:v>
                </c:pt>
              </c:strCache>
              <c:extLst/>
            </c:strRef>
          </c:cat>
          <c:val>
            <c:numRef>
              <c:f>'[1]Revenue Base Data  DO NOT PRINT'!$C$7:$C$9</c:f>
              <c:numCache>
                <c:formatCode>General</c:formatCode>
                <c:ptCount val="3"/>
                <c:pt idx="0">
                  <c:v>1048</c:v>
                </c:pt>
                <c:pt idx="1">
                  <c:v>731</c:v>
                </c:pt>
                <c:pt idx="2">
                  <c:v>317</c:v>
                </c:pt>
              </c:numCache>
              <c:extLst/>
            </c:numRef>
          </c:val>
          <c:extLst>
            <c:ext xmlns:c16="http://schemas.microsoft.com/office/drawing/2014/chart" uri="{C3380CC4-5D6E-409C-BE32-E72D297353CC}">
              <c16:uniqueId val="{00000000-24CA-4790-8FB8-A4192574CC23}"/>
            </c:ext>
          </c:extLst>
        </c:ser>
        <c:ser>
          <c:idx val="2"/>
          <c:order val="2"/>
          <c:tx>
            <c:strRef>
              <c:f>'[1]Revenue Base Data  DO NOT PRINT'!$D$6</c:f>
              <c:strCache>
                <c:ptCount val="1"/>
                <c:pt idx="0">
                  <c:v>Forecast</c:v>
                </c:pt>
              </c:strCache>
            </c:strRef>
          </c:tx>
          <c:spPr>
            <a:solidFill>
              <a:srgbClr val="FFFF00"/>
            </a:solidFill>
            <a:ln w="0">
              <a:solidFill>
                <a:schemeClr val="bg1"/>
              </a:solidFill>
            </a:ln>
          </c:spPr>
          <c:invertIfNegative val="0"/>
          <c:dLbls>
            <c:spPr>
              <a:noFill/>
              <a:ln>
                <a:noFill/>
              </a:ln>
              <a:effectLst/>
            </c:spPr>
            <c:txPr>
              <a:bodyPr wrap="square" lIns="38100" tIns="19050" rIns="38100" bIns="19050" anchor="ctr">
                <a:spAutoFit/>
              </a:bodyPr>
              <a:lstStyle/>
              <a:p>
                <a:pPr>
                  <a:defRPr sz="1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'[1]Revenue Base Data  DO NOT PRINT'!$A$7:$A$9</c:f>
              <c:strCache>
                <c:ptCount val="3"/>
                <c:pt idx="0">
                  <c:v>Total</c:v>
                </c:pt>
                <c:pt idx="1">
                  <c:v>SOT DHN</c:v>
                </c:pt>
                <c:pt idx="2">
                  <c:v>Keele SEND</c:v>
                </c:pt>
              </c:strCache>
              <c:extLst/>
            </c:strRef>
          </c:cat>
          <c:val>
            <c:numRef>
              <c:f>'[1]Revenue Base Data  DO NOT PRINT'!$D$7:$D$9</c:f>
              <c:numCache>
                <c:formatCode>General</c:formatCode>
                <c:ptCount val="3"/>
                <c:pt idx="0">
                  <c:v>3082</c:v>
                </c:pt>
                <c:pt idx="1">
                  <c:v>2769</c:v>
                </c:pt>
                <c:pt idx="2">
                  <c:v>313</c:v>
                </c:pt>
              </c:numCache>
              <c:extLst/>
            </c:numRef>
          </c:val>
          <c:extLst>
            <c:ext xmlns:c16="http://schemas.microsoft.com/office/drawing/2014/chart" uri="{C3380CC4-5D6E-409C-BE32-E72D297353CC}">
              <c16:uniqueId val="{00000001-24CA-4790-8FB8-A4192574CC23}"/>
            </c:ext>
          </c:extLst>
        </c:ser>
        <c:dLbls>
          <c:showLegendKey val="0"/>
          <c:showVal val="0"/>
          <c:showCatName val="0"/>
          <c:showSerName val="0"/>
          <c:showPercent val="0"/>
          <c:showBubbleSize val="0"/>
        </c:dLbls>
        <c:gapWidth val="230"/>
        <c:overlap val="100"/>
        <c:axId val="172413696"/>
        <c:axId val="172415616"/>
      </c:barChart>
      <c:barChart>
        <c:barDir val="bar"/>
        <c:grouping val="clustered"/>
        <c:varyColors val="0"/>
        <c:ser>
          <c:idx val="0"/>
          <c:order val="0"/>
          <c:tx>
            <c:strRef>
              <c:f>'[1]Revenue Base Data  DO NOT PRINT'!$B$6</c:f>
              <c:strCache>
                <c:ptCount val="1"/>
                <c:pt idx="0">
                  <c:v>Budget</c:v>
                </c:pt>
              </c:strCache>
            </c:strRef>
          </c:tx>
          <c:spPr>
            <a:solidFill>
              <a:srgbClr val="0070C0"/>
            </a:solidFill>
            <a:ln>
              <a:solidFill>
                <a:srgbClr val="00B050">
                  <a:alpha val="75000"/>
                </a:srgbClr>
              </a:solidFill>
            </a:ln>
          </c:spPr>
          <c:invertIfNegative val="0"/>
          <c:dLbls>
            <c:spPr>
              <a:noFill/>
              <a:ln>
                <a:noFill/>
              </a:ln>
              <a:effectLst/>
            </c:spPr>
            <c:txPr>
              <a:bodyPr wrap="square" lIns="38100" tIns="19050" rIns="38100" bIns="19050" anchor="ctr">
                <a:spAutoFit/>
              </a:bodyPr>
              <a:lstStyle/>
              <a:p>
                <a:pPr>
                  <a:defRPr sz="18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'[1]Revenue Base Data  DO NOT PRINT'!$A$7:$A$9</c:f>
              <c:strCache>
                <c:ptCount val="3"/>
                <c:pt idx="0">
                  <c:v>Total</c:v>
                </c:pt>
                <c:pt idx="1">
                  <c:v>SOT DHN</c:v>
                </c:pt>
                <c:pt idx="2">
                  <c:v>Keele SEND</c:v>
                </c:pt>
              </c:strCache>
              <c:extLst/>
            </c:strRef>
          </c:cat>
          <c:val>
            <c:numRef>
              <c:f>'[1]Revenue Base Data  DO NOT PRINT'!$B$7:$B$9</c:f>
              <c:numCache>
                <c:formatCode>General</c:formatCode>
                <c:ptCount val="3"/>
                <c:pt idx="0">
                  <c:v>4130</c:v>
                </c:pt>
                <c:pt idx="1">
                  <c:v>3500</c:v>
                </c:pt>
                <c:pt idx="2">
                  <c:v>630</c:v>
                </c:pt>
              </c:numCache>
              <c:extLst/>
            </c:numRef>
          </c:val>
          <c:extLst>
            <c:ext xmlns:c16="http://schemas.microsoft.com/office/drawing/2014/chart" uri="{C3380CC4-5D6E-409C-BE32-E72D297353CC}">
              <c16:uniqueId val="{00000002-24CA-4790-8FB8-A4192574CC23}"/>
            </c:ext>
          </c:extLst>
        </c:ser>
        <c:ser>
          <c:idx val="3"/>
          <c:order val="3"/>
          <c:tx>
            <c:v>test 1</c:v>
          </c:tx>
          <c:invertIfNegative val="0"/>
          <c:val>
            <c:numLit>
              <c:formatCode>General</c:formatCode>
              <c:ptCount val="3"/>
              <c:pt idx="0">
                <c:v>1</c:v>
              </c:pt>
              <c:pt idx="1">
                <c:v>2</c:v>
              </c:pt>
              <c:pt idx="2">
                <c:v>3</c:v>
              </c:pt>
            </c:numLit>
          </c:val>
          <c:extLst>
            <c:ext xmlns:c16="http://schemas.microsoft.com/office/drawing/2014/chart" uri="{C3380CC4-5D6E-409C-BE32-E72D297353CC}">
              <c16:uniqueId val="{00000003-24CA-4790-8FB8-A4192574CC23}"/>
            </c:ext>
          </c:extLst>
        </c:ser>
        <c:ser>
          <c:idx val="4"/>
          <c:order val="4"/>
          <c:tx>
            <c:v>test 2</c:v>
          </c:tx>
          <c:invertIfNegative val="0"/>
          <c:cat>
            <c:strLit>
              <c:ptCount val="3"/>
              <c:pt idx="0">
                <c:v>Total</c:v>
              </c:pt>
              <c:pt idx="1">
                <c:v>SOT DHN</c:v>
              </c:pt>
              <c:pt idx="2">
                <c:v>Keele SEND</c:v>
              </c:pt>
              <c:extLst>
                <c:ext xmlns:c15="http://schemas.microsoft.com/office/drawing/2012/chart" uri="{02D57815-91ED-43cb-92C2-25804820EDAC}">
                  <c15:autoCat val="1"/>
                </c:ext>
              </c:extLst>
            </c:strLit>
          </c:cat>
          <c:val>
            <c:numLit>
              <c:formatCode>General</c:formatCode>
              <c:ptCount val="1"/>
              <c:pt idx="0">
                <c:v>2</c:v>
              </c:pt>
            </c:numLit>
          </c:val>
          <c:extLst>
            <c:ext xmlns:c16="http://schemas.microsoft.com/office/drawing/2014/chart" uri="{C3380CC4-5D6E-409C-BE32-E72D297353CC}">
              <c16:uniqueId val="{00000004-24CA-4790-8FB8-A4192574CC23}"/>
            </c:ext>
          </c:extLst>
        </c:ser>
        <c:dLbls>
          <c:showLegendKey val="0"/>
          <c:showVal val="0"/>
          <c:showCatName val="0"/>
          <c:showSerName val="0"/>
          <c:showPercent val="0"/>
          <c:showBubbleSize val="0"/>
        </c:dLbls>
        <c:gapWidth val="228"/>
        <c:axId val="172423424"/>
        <c:axId val="172421888"/>
      </c:barChart>
      <c:catAx>
        <c:axId val="172413696"/>
        <c:scaling>
          <c:orientation val="minMax"/>
        </c:scaling>
        <c:delete val="0"/>
        <c:axPos val="l"/>
        <c:title>
          <c:tx>
            <c:rich>
              <a:bodyPr/>
              <a:lstStyle/>
              <a:p>
                <a:pPr>
                  <a:defRPr sz="2000" b="1">
                    <a:latin typeface="Arial" panose="020B0604020202020204" pitchFamily="34" charset="0"/>
                    <a:cs typeface="Arial" panose="020B0604020202020204" pitchFamily="34" charset="0"/>
                  </a:defRPr>
                </a:pPr>
                <a:r>
                  <a:rPr lang="en-GB" sz="2000" b="1" baseline="0">
                    <a:latin typeface="Arial" panose="020B0604020202020204" pitchFamily="34" charset="0"/>
                    <a:cs typeface="Arial" panose="020B0604020202020204" pitchFamily="34" charset="0"/>
                  </a:rPr>
                  <a:t>City Deal Schemes/projects</a:t>
                </a:r>
                <a:endParaRPr lang="en-GB" sz="2000" b="1">
                  <a:latin typeface="Arial" panose="020B0604020202020204" pitchFamily="34" charset="0"/>
                  <a:cs typeface="Arial" panose="020B0604020202020204" pitchFamily="34" charset="0"/>
                </a:endParaRPr>
              </a:p>
            </c:rich>
          </c:tx>
          <c:layout>
            <c:manualLayout>
              <c:xMode val="edge"/>
              <c:yMode val="edge"/>
              <c:x val="1.6779398247597412E-2"/>
              <c:y val="0.25361348003277007"/>
            </c:manualLayout>
          </c:layout>
          <c:overlay val="0"/>
        </c:title>
        <c:numFmt formatCode="General" sourceLinked="0"/>
        <c:majorTickMark val="none"/>
        <c:minorTickMark val="none"/>
        <c:tickLblPos val="nextTo"/>
        <c:txPr>
          <a:bodyPr/>
          <a:lstStyle/>
          <a:p>
            <a:pPr>
              <a:defRPr sz="1800" b="1">
                <a:solidFill>
                  <a:sysClr val="windowText" lastClr="000000"/>
                </a:solidFill>
                <a:latin typeface="Arial" panose="020B0604020202020204" pitchFamily="34" charset="0"/>
                <a:cs typeface="Arial" panose="020B0604020202020204" pitchFamily="34" charset="0"/>
              </a:defRPr>
            </a:pPr>
            <a:endParaRPr lang="en-US"/>
          </a:p>
        </c:txPr>
        <c:crossAx val="172415616"/>
        <c:crosses val="autoZero"/>
        <c:auto val="1"/>
        <c:lblAlgn val="ctr"/>
        <c:lblOffset val="100"/>
        <c:noMultiLvlLbl val="0"/>
      </c:catAx>
      <c:valAx>
        <c:axId val="172415616"/>
        <c:scaling>
          <c:orientation val="minMax"/>
        </c:scaling>
        <c:delete val="0"/>
        <c:axPos val="b"/>
        <c:majorGridlines/>
        <c:title>
          <c:tx>
            <c:rich>
              <a:bodyPr/>
              <a:lstStyle/>
              <a:p>
                <a:pPr>
                  <a:defRPr sz="1600">
                    <a:latin typeface="Arial" panose="020B0604020202020204" pitchFamily="34" charset="0"/>
                    <a:cs typeface="Arial" panose="020B0604020202020204" pitchFamily="34" charset="0"/>
                  </a:defRPr>
                </a:pPr>
                <a:r>
                  <a:rPr lang="en-GB" sz="1600">
                    <a:latin typeface="Arial" panose="020B0604020202020204" pitchFamily="34" charset="0"/>
                    <a:cs typeface="Arial" panose="020B0604020202020204" pitchFamily="34" charset="0"/>
                  </a:rPr>
                  <a:t>£'000's</a:t>
                </a:r>
              </a:p>
            </c:rich>
          </c:tx>
          <c:overlay val="0"/>
        </c:title>
        <c:numFmt formatCode="#,##0" sourceLinked="0"/>
        <c:majorTickMark val="out"/>
        <c:minorTickMark val="none"/>
        <c:tickLblPos val="nextTo"/>
        <c:txPr>
          <a:bodyPr/>
          <a:lstStyle/>
          <a:p>
            <a:pPr>
              <a:defRPr sz="1800" b="1">
                <a:latin typeface="Arial" panose="020B0604020202020204" pitchFamily="34" charset="0"/>
                <a:cs typeface="Arial" panose="020B0604020202020204" pitchFamily="34" charset="0"/>
              </a:defRPr>
            </a:pPr>
            <a:endParaRPr lang="en-US"/>
          </a:p>
        </c:txPr>
        <c:crossAx val="172413696"/>
        <c:crosses val="autoZero"/>
        <c:crossBetween val="between"/>
      </c:valAx>
      <c:valAx>
        <c:axId val="172421888"/>
        <c:scaling>
          <c:orientation val="minMax"/>
          <c:max val="8"/>
          <c:min val="0"/>
        </c:scaling>
        <c:delete val="1"/>
        <c:axPos val="t"/>
        <c:numFmt formatCode="General" sourceLinked="1"/>
        <c:majorTickMark val="out"/>
        <c:minorTickMark val="none"/>
        <c:tickLblPos val="nextTo"/>
        <c:crossAx val="172423424"/>
        <c:crosses val="max"/>
        <c:crossBetween val="between"/>
      </c:valAx>
      <c:catAx>
        <c:axId val="172423424"/>
        <c:scaling>
          <c:orientation val="minMax"/>
        </c:scaling>
        <c:delete val="1"/>
        <c:axPos val="l"/>
        <c:numFmt formatCode="General" sourceLinked="1"/>
        <c:majorTickMark val="out"/>
        <c:minorTickMark val="none"/>
        <c:tickLblPos val="nextTo"/>
        <c:crossAx val="172421888"/>
        <c:crosses val="autoZero"/>
        <c:auto val="1"/>
        <c:lblAlgn val="ctr"/>
        <c:lblOffset val="100"/>
        <c:noMultiLvlLbl val="0"/>
      </c:catAx>
      <c:spPr>
        <a:noFill/>
      </c:spPr>
    </c:plotArea>
    <c:legend>
      <c:legendPos val="r"/>
      <c:legendEntry>
        <c:idx val="0"/>
        <c:txPr>
          <a:bodyPr/>
          <a:lstStyle/>
          <a:p>
            <a:pPr>
              <a:defRPr sz="1800">
                <a:latin typeface="Arial" panose="020B0604020202020204" pitchFamily="34" charset="0"/>
                <a:cs typeface="Arial" panose="020B0604020202020204" pitchFamily="34" charset="0"/>
              </a:defRPr>
            </a:pPr>
            <a:endParaRPr lang="en-US"/>
          </a:p>
        </c:txPr>
      </c:legendEntry>
      <c:legendEntry>
        <c:idx val="1"/>
        <c:txPr>
          <a:bodyPr/>
          <a:lstStyle/>
          <a:p>
            <a:pPr>
              <a:defRPr sz="1800">
                <a:latin typeface="Arial" panose="020B0604020202020204" pitchFamily="34" charset="0"/>
                <a:cs typeface="Arial" panose="020B0604020202020204" pitchFamily="34" charset="0"/>
              </a:defRPr>
            </a:pPr>
            <a:endParaRPr lang="en-US"/>
          </a:p>
        </c:txPr>
      </c:legendEntry>
      <c:legendEntry>
        <c:idx val="2"/>
        <c:delete val="1"/>
      </c:legendEntry>
      <c:legendEntry>
        <c:idx val="3"/>
        <c:delete val="1"/>
      </c:legendEntry>
      <c:legendEntry>
        <c:idx val="4"/>
        <c:txPr>
          <a:bodyPr/>
          <a:lstStyle/>
          <a:p>
            <a:pPr>
              <a:defRPr sz="1800">
                <a:latin typeface="Arial" panose="020B0604020202020204" pitchFamily="34" charset="0"/>
                <a:cs typeface="Arial" panose="020B0604020202020204" pitchFamily="34" charset="0"/>
              </a:defRPr>
            </a:pPr>
            <a:endParaRPr lang="en-US"/>
          </a:p>
        </c:txPr>
      </c:legendEntry>
      <c:layout>
        <c:manualLayout>
          <c:xMode val="edge"/>
          <c:yMode val="edge"/>
          <c:x val="0.90544791461348562"/>
          <c:y val="0.11791322487927765"/>
          <c:w val="8.3386110276250605E-2"/>
          <c:h val="0.41576533647763464"/>
        </c:manualLayout>
      </c:layout>
      <c:overlay val="0"/>
      <c:txPr>
        <a:bodyPr/>
        <a:lstStyle/>
        <a:p>
          <a:pPr>
            <a:defRPr sz="18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sng" strike="noStrike" kern="1200" baseline="0">
                <a:solidFill>
                  <a:schemeClr val="dk1">
                    <a:lumMod val="75000"/>
                    <a:lumOff val="25000"/>
                  </a:schemeClr>
                </a:solidFill>
                <a:latin typeface="+mn-lt"/>
                <a:ea typeface="+mn-ea"/>
                <a:cs typeface="+mn-cs"/>
              </a:defRPr>
            </a:pPr>
            <a:r>
              <a:rPr lang="en-GB" sz="3200" u="sng"/>
              <a:t>2020-21 LEP Revenue Grant Funds</a:t>
            </a:r>
          </a:p>
        </c:rich>
      </c:tx>
      <c:layout>
        <c:manualLayout>
          <c:xMode val="edge"/>
          <c:yMode val="edge"/>
          <c:x val="0.36577988655772897"/>
          <c:y val="1.3764622316500089E-2"/>
        </c:manualLayout>
      </c:layout>
      <c:overlay val="0"/>
      <c:spPr>
        <a:noFill/>
        <a:ln>
          <a:noFill/>
        </a:ln>
        <a:effectLst/>
      </c:spPr>
      <c:txPr>
        <a:bodyPr rot="0" spcFirstLastPara="1" vertOverflow="ellipsis" vert="horz" wrap="square" anchor="ctr" anchorCtr="1"/>
        <a:lstStyle/>
        <a:p>
          <a:pPr>
            <a:defRPr sz="3200" b="1" i="0" u="sng"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854438456073527"/>
          <c:y val="7.5410633939432745E-2"/>
          <c:w val="0.74494359045758518"/>
          <c:h val="0.80869184723056575"/>
        </c:manualLayout>
      </c:layout>
      <c:bar3DChart>
        <c:barDir val="bar"/>
        <c:grouping val="clustered"/>
        <c:varyColors val="0"/>
        <c:ser>
          <c:idx val="0"/>
          <c:order val="0"/>
          <c:tx>
            <c:strRef>
              <c:f>'[1]Revenue Base Data  DO NOT PRINT'!$J$3</c:f>
              <c:strCache>
                <c:ptCount val="1"/>
                <c:pt idx="0">
                  <c:v>Grant Balances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0"/>
              <c:layout>
                <c:manualLayout>
                  <c:x val="6.9841278133884405E-3"/>
                  <c:y val="-2.50712284457763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1F-4486-95BB-D85CEFA53F04}"/>
                </c:ext>
              </c:extLst>
            </c:dLbl>
            <c:dLbl>
              <c:idx val="1"/>
              <c:layout>
                <c:manualLayout>
                  <c:x val="6.520636460794481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1F-4486-95BB-D85CEFA53F04}"/>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'[1]Revenue Base Data  DO NOT PRINT'!$I$4:$I$8</c15:sqref>
                  </c15:fullRef>
                </c:ext>
              </c:extLst>
              <c:f>'[1]Revenue Base Data  DO NOT PRINT'!$I$5:$I$8</c:f>
              <c:strCache>
                <c:ptCount val="4"/>
                <c:pt idx="0">
                  <c:v>Skills Advisory Panel </c:v>
                </c:pt>
                <c:pt idx="1">
                  <c:v>Growth Hub Grant </c:v>
                </c:pt>
                <c:pt idx="2">
                  <c:v>Supplementary Growth Hub Grant </c:v>
                </c:pt>
                <c:pt idx="3">
                  <c:v>Core Fund Grant</c:v>
                </c:pt>
              </c:strCache>
            </c:strRef>
          </c:cat>
          <c:val>
            <c:numRef>
              <c:extLst>
                <c:ext xmlns:c15="http://schemas.microsoft.com/office/drawing/2012/chart" uri="{02D57815-91ED-43cb-92C2-25804820EDAC}">
                  <c15:fullRef>
                    <c15:sqref>'[1]Revenue Base Data  DO NOT PRINT'!$J$4:$J$8</c15:sqref>
                  </c15:fullRef>
                </c:ext>
              </c:extLst>
              <c:f>'[1]Revenue Base Data  DO NOT PRINT'!$J$5:$J$8</c:f>
              <c:numCache>
                <c:formatCode>General</c:formatCode>
                <c:ptCount val="4"/>
                <c:pt idx="0">
                  <c:v>75000</c:v>
                </c:pt>
                <c:pt idx="1">
                  <c:v>205000</c:v>
                </c:pt>
                <c:pt idx="2">
                  <c:v>331500</c:v>
                </c:pt>
                <c:pt idx="3">
                  <c:v>730358</c:v>
                </c:pt>
              </c:numCache>
            </c:numRef>
          </c:val>
          <c:extLst>
            <c:ext xmlns:c16="http://schemas.microsoft.com/office/drawing/2014/chart" uri="{C3380CC4-5D6E-409C-BE32-E72D297353CC}">
              <c16:uniqueId val="{00000002-001F-4486-95BB-D85CEFA53F04}"/>
            </c:ext>
          </c:extLst>
        </c:ser>
        <c:ser>
          <c:idx val="1"/>
          <c:order val="1"/>
          <c:tx>
            <c:strRef>
              <c:f>'[1]Revenue Base Data  DO NOT PRINT'!$K$3</c:f>
              <c:strCache>
                <c:ptCount val="1"/>
                <c:pt idx="0">
                  <c:v>Forecast</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0"/>
              <c:layout>
                <c:manualLayout>
                  <c:x val="7.8571437900620666E-3"/>
                  <c:y val="-9.19267756885559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1F-4486-95BB-D85CEFA53F04}"/>
                </c:ext>
              </c:extLst>
            </c:dLbl>
            <c:dLbl>
              <c:idx val="1"/>
              <c:layout>
                <c:manualLayout>
                  <c:x val="5.9278513279949754E-3"/>
                  <c:y val="1.26142546043270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1F-4486-95BB-D85CEFA53F04}"/>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'[1]Revenue Base Data  DO NOT PRINT'!$I$4:$I$8</c15:sqref>
                  </c15:fullRef>
                </c:ext>
              </c:extLst>
              <c:f>'[1]Revenue Base Data  DO NOT PRINT'!$I$5:$I$8</c:f>
              <c:strCache>
                <c:ptCount val="4"/>
                <c:pt idx="0">
                  <c:v>Skills Advisory Panel </c:v>
                </c:pt>
                <c:pt idx="1">
                  <c:v>Growth Hub Grant </c:v>
                </c:pt>
                <c:pt idx="2">
                  <c:v>Supplementary Growth Hub Grant </c:v>
                </c:pt>
                <c:pt idx="3">
                  <c:v>Core Fund Grant</c:v>
                </c:pt>
              </c:strCache>
            </c:strRef>
          </c:cat>
          <c:val>
            <c:numRef>
              <c:extLst>
                <c:ext xmlns:c15="http://schemas.microsoft.com/office/drawing/2012/chart" uri="{02D57815-91ED-43cb-92C2-25804820EDAC}">
                  <c15:fullRef>
                    <c15:sqref>'[1]Revenue Base Data  DO NOT PRINT'!$K$4:$K$8</c15:sqref>
                  </c15:fullRef>
                </c:ext>
              </c:extLst>
              <c:f>'[1]Revenue Base Data  DO NOT PRINT'!$K$5:$K$8</c:f>
              <c:numCache>
                <c:formatCode>General</c:formatCode>
                <c:ptCount val="4"/>
                <c:pt idx="0">
                  <c:v>75000</c:v>
                </c:pt>
                <c:pt idx="1">
                  <c:v>205000</c:v>
                </c:pt>
                <c:pt idx="2">
                  <c:v>331500</c:v>
                </c:pt>
                <c:pt idx="3">
                  <c:v>730358</c:v>
                </c:pt>
              </c:numCache>
            </c:numRef>
          </c:val>
          <c:extLst>
            <c:ext xmlns:c16="http://schemas.microsoft.com/office/drawing/2014/chart" uri="{C3380CC4-5D6E-409C-BE32-E72D297353CC}">
              <c16:uniqueId val="{00000005-001F-4486-95BB-D85CEFA53F04}"/>
            </c:ext>
          </c:extLst>
        </c:ser>
        <c:ser>
          <c:idx val="2"/>
          <c:order val="2"/>
          <c:tx>
            <c:strRef>
              <c:f>'[1]Revenue Base Data  DO NOT PRINT'!$L$3</c:f>
              <c:strCache>
                <c:ptCount val="1"/>
                <c:pt idx="0">
                  <c:v>Spend to Date</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dLbl>
              <c:idx val="0"/>
              <c:layout>
                <c:manualLayout>
                  <c:x val="1.6894399622783243E-2"/>
                  <c:y val="-3.1372930520102869E-3"/>
                </c:manualLayout>
              </c:layout>
              <c:spPr>
                <a:no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0573201752459563E-2"/>
                      <c:h val="3.7843735726064302E-2"/>
                    </c:manualLayout>
                  </c15:layout>
                </c:ext>
                <c:ext xmlns:c16="http://schemas.microsoft.com/office/drawing/2014/chart" uri="{C3380CC4-5D6E-409C-BE32-E72D297353CC}">
                  <c16:uniqueId val="{00000006-001F-4486-95BB-D85CEFA53F04}"/>
                </c:ext>
              </c:extLst>
            </c:dLbl>
            <c:dLbl>
              <c:idx val="1"/>
              <c:layout>
                <c:manualLayout>
                  <c:x val="1.8969124249584197E-2"/>
                  <c:y val="2.45802011318496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1F-4486-95BB-D85CEFA53F04}"/>
                </c:ext>
              </c:extLst>
            </c:dLbl>
            <c:dLbl>
              <c:idx val="3"/>
              <c:layout>
                <c:manualLayout>
                  <c:x val="1.7783553983985186E-2"/>
                  <c:y val="-2.462470590927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1F-4486-95BB-D85CEFA53F04}"/>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'[1]Revenue Base Data  DO NOT PRINT'!$I$4:$I$8</c15:sqref>
                  </c15:fullRef>
                </c:ext>
              </c:extLst>
              <c:f>'[1]Revenue Base Data  DO NOT PRINT'!$I$5:$I$8</c:f>
              <c:strCache>
                <c:ptCount val="4"/>
                <c:pt idx="0">
                  <c:v>Skills Advisory Panel </c:v>
                </c:pt>
                <c:pt idx="1">
                  <c:v>Growth Hub Grant </c:v>
                </c:pt>
                <c:pt idx="2">
                  <c:v>Supplementary Growth Hub Grant </c:v>
                </c:pt>
                <c:pt idx="3">
                  <c:v>Core Fund Grant</c:v>
                </c:pt>
              </c:strCache>
            </c:strRef>
          </c:cat>
          <c:val>
            <c:numRef>
              <c:extLst>
                <c:ext xmlns:c15="http://schemas.microsoft.com/office/drawing/2012/chart" uri="{02D57815-91ED-43cb-92C2-25804820EDAC}">
                  <c15:fullRef>
                    <c15:sqref>'[1]Revenue Base Data  DO NOT PRINT'!$L$4:$L$8</c15:sqref>
                  </c15:fullRef>
                </c:ext>
              </c:extLst>
              <c:f>'[1]Revenue Base Data  DO NOT PRINT'!$L$5:$L$8</c:f>
              <c:numCache>
                <c:formatCode>General</c:formatCode>
                <c:ptCount val="4"/>
                <c:pt idx="0">
                  <c:v>20000</c:v>
                </c:pt>
                <c:pt idx="1">
                  <c:v>39925</c:v>
                </c:pt>
                <c:pt idx="2">
                  <c:v>0</c:v>
                </c:pt>
                <c:pt idx="3">
                  <c:v>69484.19</c:v>
                </c:pt>
              </c:numCache>
            </c:numRef>
          </c:val>
          <c:extLst>
            <c:ext xmlns:c16="http://schemas.microsoft.com/office/drawing/2014/chart" uri="{C3380CC4-5D6E-409C-BE32-E72D297353CC}">
              <c16:uniqueId val="{00000009-001F-4486-95BB-D85CEFA53F04}"/>
            </c:ext>
          </c:extLst>
        </c:ser>
        <c:dLbls>
          <c:showLegendKey val="0"/>
          <c:showVal val="1"/>
          <c:showCatName val="0"/>
          <c:showSerName val="0"/>
          <c:showPercent val="0"/>
          <c:showBubbleSize val="0"/>
        </c:dLbls>
        <c:gapWidth val="65"/>
        <c:shape val="box"/>
        <c:axId val="499916184"/>
        <c:axId val="499918480"/>
        <c:axId val="0"/>
      </c:bar3DChart>
      <c:catAx>
        <c:axId val="49991618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800" b="1" i="0" u="none" strike="noStrike" kern="1200" cap="all" baseline="0">
                <a:solidFill>
                  <a:schemeClr val="dk1">
                    <a:lumMod val="75000"/>
                    <a:lumOff val="25000"/>
                  </a:schemeClr>
                </a:solidFill>
                <a:latin typeface="+mn-lt"/>
                <a:ea typeface="+mn-ea"/>
                <a:cs typeface="+mn-cs"/>
              </a:defRPr>
            </a:pPr>
            <a:endParaRPr lang="en-US"/>
          </a:p>
        </c:txPr>
        <c:crossAx val="499918480"/>
        <c:crosses val="autoZero"/>
        <c:auto val="1"/>
        <c:lblAlgn val="ctr"/>
        <c:lblOffset val="100"/>
        <c:noMultiLvlLbl val="0"/>
      </c:catAx>
      <c:valAx>
        <c:axId val="499918480"/>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dk1">
                    <a:lumMod val="75000"/>
                    <a:lumOff val="25000"/>
                  </a:schemeClr>
                </a:solidFill>
                <a:latin typeface="+mn-lt"/>
                <a:ea typeface="+mn-ea"/>
                <a:cs typeface="+mn-cs"/>
              </a:defRPr>
            </a:pPr>
            <a:endParaRPr lang="en-US"/>
          </a:p>
        </c:txPr>
        <c:crossAx val="499916184"/>
        <c:crosses val="autoZero"/>
        <c:crossBetween val="between"/>
      </c:valAx>
      <c:spPr>
        <a:noFill/>
        <a:ln>
          <a:noFill/>
        </a:ln>
        <a:effectLst/>
      </c:spPr>
    </c:plotArea>
    <c:legend>
      <c:legendPos val="b"/>
      <c:legendEntry>
        <c:idx val="1"/>
        <c:delete val="1"/>
      </c:legendEntry>
      <c:layout>
        <c:manualLayout>
          <c:xMode val="edge"/>
          <c:yMode val="edge"/>
          <c:x val="0.26072636529501636"/>
          <c:y val="0.95742033527099546"/>
          <c:w val="0.41808318586441773"/>
          <c:h val="3.50111119664083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15</xdr:col>
      <xdr:colOff>69274</xdr:colOff>
      <xdr:row>11</xdr:row>
      <xdr:rowOff>266700</xdr:rowOff>
    </xdr:from>
    <xdr:to>
      <xdr:col>26</xdr:col>
      <xdr:colOff>2228850</xdr:colOff>
      <xdr:row>35</xdr:row>
      <xdr:rowOff>423332</xdr:rowOff>
    </xdr:to>
    <xdr:graphicFrame macro="">
      <xdr:nvGraphicFramePr>
        <xdr:cNvPr id="2" name="Chart 1">
          <a:extLst>
            <a:ext uri="{FF2B5EF4-FFF2-40B4-BE49-F238E27FC236}">
              <a16:creationId xmlns:a16="http://schemas.microsoft.com/office/drawing/2014/main" id="{AE02E1CA-F3AB-454B-BE77-BC38AFCDC9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121226</xdr:colOff>
      <xdr:row>53</xdr:row>
      <xdr:rowOff>76200</xdr:rowOff>
    </xdr:from>
    <xdr:to>
      <xdr:col>26</xdr:col>
      <xdr:colOff>2228850</xdr:colOff>
      <xdr:row>74</xdr:row>
      <xdr:rowOff>133349</xdr:rowOff>
    </xdr:to>
    <xdr:graphicFrame macro="">
      <xdr:nvGraphicFramePr>
        <xdr:cNvPr id="3" name="Chart 2" title="£m">
          <a:extLst>
            <a:ext uri="{FF2B5EF4-FFF2-40B4-BE49-F238E27FC236}">
              <a16:creationId xmlns:a16="http://schemas.microsoft.com/office/drawing/2014/main" id="{1FE4A2A5-A71D-42C1-A847-8B5D8E705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103909</xdr:colOff>
      <xdr:row>49</xdr:row>
      <xdr:rowOff>57150</xdr:rowOff>
    </xdr:from>
    <xdr:to>
      <xdr:col>13</xdr:col>
      <xdr:colOff>1766455</xdr:colOff>
      <xdr:row>72</xdr:row>
      <xdr:rowOff>0</xdr:rowOff>
    </xdr:to>
    <xdr:graphicFrame macro="">
      <xdr:nvGraphicFramePr>
        <xdr:cNvPr id="4" name="Chart 3">
          <a:extLst>
            <a:ext uri="{FF2B5EF4-FFF2-40B4-BE49-F238E27FC236}">
              <a16:creationId xmlns:a16="http://schemas.microsoft.com/office/drawing/2014/main" id="{52AF4418-E155-4977-947A-24FA930EE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86589</xdr:colOff>
      <xdr:row>2</xdr:row>
      <xdr:rowOff>69275</xdr:rowOff>
    </xdr:from>
    <xdr:to>
      <xdr:col>38</xdr:col>
      <xdr:colOff>2199408</xdr:colOff>
      <xdr:row>27</xdr:row>
      <xdr:rowOff>261471</xdr:rowOff>
    </xdr:to>
    <xdr:graphicFrame macro="">
      <xdr:nvGraphicFramePr>
        <xdr:cNvPr id="5" name="Chart 4">
          <a:extLst>
            <a:ext uri="{FF2B5EF4-FFF2-40B4-BE49-F238E27FC236}">
              <a16:creationId xmlns:a16="http://schemas.microsoft.com/office/drawing/2014/main" id="{CD814490-4775-4822-8CC0-7C84CD731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0.085</cdr:x>
      <cdr:y>0.50444</cdr:y>
    </cdr:from>
    <cdr:to>
      <cdr:x>0.33668</cdr:x>
      <cdr:y>0.66327</cdr:y>
    </cdr:to>
    <cdr:sp macro="" textlink="">
      <cdr:nvSpPr>
        <cdr:cNvPr id="3" name="TextBox 2"/>
        <cdr:cNvSpPr txBox="1"/>
      </cdr:nvSpPr>
      <cdr:spPr>
        <a:xfrm xmlns:a="http://schemas.openxmlformats.org/drawingml/2006/main">
          <a:off x="1676660" y="3424505"/>
          <a:ext cx="4964490" cy="1078221"/>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pPr algn="ctr"/>
          <a:r>
            <a:rPr lang="en-GB" sz="2000" b="1" u="none" baseline="0">
              <a:solidFill>
                <a:sysClr val="windowText" lastClr="000000"/>
              </a:solidFill>
            </a:rPr>
            <a:t>To date, a nominal balance of  £0.293m</a:t>
          </a:r>
          <a:r>
            <a:rPr lang="en-GB" sz="2000" b="1" u="none">
              <a:solidFill>
                <a:sysClr val="windowText" lastClr="000000"/>
              </a:solidFill>
            </a:rPr>
            <a:t> (at Q4 20-21) currently remains available for future GPF loan investment.</a:t>
          </a:r>
          <a:endParaRPr lang="en-GB" sz="2000" b="1">
            <a:solidFill>
              <a:sysClr val="windowText" lastClr="000000"/>
            </a:solidFill>
          </a:endParaRPr>
        </a:p>
      </cdr:txBody>
    </cdr:sp>
  </cdr:relSizeAnchor>
  <cdr:relSizeAnchor xmlns:cdr="http://schemas.openxmlformats.org/drawingml/2006/chartDrawing">
    <cdr:from>
      <cdr:x>0.33577</cdr:x>
      <cdr:y>0.56122</cdr:y>
    </cdr:from>
    <cdr:to>
      <cdr:x>0.67471</cdr:x>
      <cdr:y>0.70701</cdr:y>
    </cdr:to>
    <cdr:cxnSp macro="">
      <cdr:nvCxnSpPr>
        <cdr:cNvPr id="5" name="Straight Arrow Connector 4">
          <a:extLst xmlns:a="http://schemas.openxmlformats.org/drawingml/2006/main">
            <a:ext uri="{FF2B5EF4-FFF2-40B4-BE49-F238E27FC236}">
              <a16:creationId xmlns:a16="http://schemas.microsoft.com/office/drawing/2014/main" id="{4DBF09F9-FC2E-4587-B3AC-0EF71CE2346B}"/>
            </a:ext>
          </a:extLst>
        </cdr:cNvPr>
        <cdr:cNvCxnSpPr/>
      </cdr:nvCxnSpPr>
      <cdr:spPr>
        <a:xfrm xmlns:a="http://schemas.openxmlformats.org/drawingml/2006/main">
          <a:off x="7800666" y="4017647"/>
          <a:ext cx="7874325" cy="1043678"/>
        </a:xfrm>
        <a:prstGeom xmlns:a="http://schemas.openxmlformats.org/drawingml/2006/main" prst="straightConnector1">
          <a:avLst/>
        </a:prstGeom>
        <a:ln xmlns:a="http://schemas.openxmlformats.org/drawingml/2006/main" w="28575" cmpd="dbl">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0.52323</cdr:x>
      <cdr:y>0.03068</cdr:y>
    </cdr:from>
    <cdr:to>
      <cdr:x>0.99018</cdr:x>
      <cdr:y>0.19388</cdr:y>
    </cdr:to>
    <cdr:sp macro="" textlink="">
      <cdr:nvSpPr>
        <cdr:cNvPr id="7" name="TextBox 6"/>
        <cdr:cNvSpPr txBox="1"/>
      </cdr:nvSpPr>
      <cdr:spPr>
        <a:xfrm xmlns:a="http://schemas.openxmlformats.org/drawingml/2006/main">
          <a:off x="10320925" y="208279"/>
          <a:ext cx="9210779" cy="11079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2000" b="1">
              <a:latin typeface="Arial" panose="020B0604020202020204" pitchFamily="34" charset="0"/>
              <a:cs typeface="Arial" panose="020B0604020202020204" pitchFamily="34" charset="0"/>
            </a:rPr>
            <a:t>Total</a:t>
          </a:r>
          <a:r>
            <a:rPr lang="en-GB" sz="2000" b="1" baseline="0">
              <a:latin typeface="Arial" panose="020B0604020202020204" pitchFamily="34" charset="0"/>
              <a:cs typeface="Arial" panose="020B0604020202020204" pitchFamily="34" charset="0"/>
            </a:rPr>
            <a:t> GPF Investment Fund = </a:t>
          </a:r>
          <a:r>
            <a:rPr lang="en-GB" sz="2000" b="1" u="sng" baseline="0">
              <a:latin typeface="Arial" panose="020B0604020202020204" pitchFamily="34" charset="0"/>
              <a:cs typeface="Arial" panose="020B0604020202020204" pitchFamily="34" charset="0"/>
            </a:rPr>
            <a:t>£</a:t>
          </a:r>
          <a:r>
            <a:rPr lang="en-GB" sz="2400" b="1" u="sng" baseline="0">
              <a:latin typeface="Arial" panose="020B0604020202020204" pitchFamily="34" charset="0"/>
              <a:cs typeface="Arial" panose="020B0604020202020204" pitchFamily="34" charset="0"/>
            </a:rPr>
            <a:t>10.776m</a:t>
          </a:r>
          <a:r>
            <a:rPr lang="en-GB" sz="2000" b="1" u="sng" baseline="0">
              <a:latin typeface="Arial" panose="020B0604020202020204" pitchFamily="34" charset="0"/>
              <a:cs typeface="Arial" panose="020B0604020202020204" pitchFamily="34" charset="0"/>
            </a:rPr>
            <a:t> </a:t>
          </a:r>
          <a:r>
            <a:rPr lang="en-GB" sz="2000" b="1" u="none" baseline="0">
              <a:latin typeface="Arial" panose="020B0604020202020204" pitchFamily="34" charset="0"/>
              <a:cs typeface="Arial" panose="020B0604020202020204" pitchFamily="34" charset="0"/>
            </a:rPr>
            <a:t>including interest accrued</a:t>
          </a:r>
        </a:p>
        <a:p xmlns:a="http://schemas.openxmlformats.org/drawingml/2006/main">
          <a:pPr algn="ctr"/>
          <a:r>
            <a:rPr lang="en-GB" sz="2000" b="1" i="1" u="sng" baseline="0">
              <a:latin typeface="Arial" panose="020B0604020202020204" pitchFamily="34" charset="0"/>
              <a:cs typeface="Arial" panose="020B0604020202020204" pitchFamily="34" charset="0"/>
            </a:rPr>
            <a:t>(as at 30th June 2020)</a:t>
          </a:r>
          <a:endParaRPr lang="en-GB" sz="2000" b="1" i="1" u="sng">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0.80477</cdr:x>
      <cdr:y>0.46228</cdr:y>
    </cdr:from>
    <cdr:to>
      <cdr:x>0.86537</cdr:x>
      <cdr:y>0.51155</cdr:y>
    </cdr:to>
    <cdr:sp macro="" textlink="">
      <cdr:nvSpPr>
        <cdr:cNvPr id="5" name="TextBox 4"/>
        <cdr:cNvSpPr txBox="1"/>
      </cdr:nvSpPr>
      <cdr:spPr>
        <a:xfrm xmlns:a="http://schemas.openxmlformats.org/drawingml/2006/main">
          <a:off x="18132137" y="4090988"/>
          <a:ext cx="1365476" cy="436020"/>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GB" sz="2000" b="1">
              <a:solidFill>
                <a:srgbClr val="FF0000"/>
              </a:solidFill>
            </a:rPr>
            <a:t>£143.12m</a:t>
          </a:r>
        </a:p>
      </cdr:txBody>
    </cdr:sp>
  </cdr:relSizeAnchor>
  <cdr:relSizeAnchor xmlns:cdr="http://schemas.openxmlformats.org/drawingml/2006/chartDrawing">
    <cdr:from>
      <cdr:x>0.86856</cdr:x>
      <cdr:y>0.20528</cdr:y>
    </cdr:from>
    <cdr:to>
      <cdr:x>0.92621</cdr:x>
      <cdr:y>0.2561</cdr:y>
    </cdr:to>
    <cdr:sp macro="" textlink="">
      <cdr:nvSpPr>
        <cdr:cNvPr id="7" name="TextBox 6"/>
        <cdr:cNvSpPr txBox="1"/>
      </cdr:nvSpPr>
      <cdr:spPr>
        <a:xfrm xmlns:a="http://schemas.openxmlformats.org/drawingml/2006/main">
          <a:off x="19569545" y="1816644"/>
          <a:ext cx="1298865" cy="4497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000" b="1">
              <a:solidFill>
                <a:srgbClr val="FF0000"/>
              </a:solidFill>
            </a:rPr>
            <a:t>£156.33m</a:t>
          </a:r>
        </a:p>
      </cdr:txBody>
    </cdr:sp>
  </cdr:relSizeAnchor>
  <cdr:relSizeAnchor xmlns:cdr="http://schemas.openxmlformats.org/drawingml/2006/chartDrawing">
    <cdr:from>
      <cdr:x>0</cdr:x>
      <cdr:y>1</cdr:y>
    </cdr:from>
    <cdr:to>
      <cdr:x>0.9911</cdr:x>
      <cdr:y>1</cdr:y>
    </cdr:to>
    <cdr:sp macro="" textlink="">
      <cdr:nvSpPr>
        <cdr:cNvPr id="4" name="TextBox 3"/>
        <cdr:cNvSpPr txBox="1"/>
      </cdr:nvSpPr>
      <cdr:spPr>
        <a:xfrm xmlns:a="http://schemas.openxmlformats.org/drawingml/2006/main" flipV="1">
          <a:off x="0" y="4109357"/>
          <a:ext cx="6743019" cy="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GB" sz="1200" b="1">
            <a:solidFill>
              <a:srgbClr val="FF0000"/>
            </a:solidFill>
          </a:endParaRPr>
        </a:p>
      </cdr:txBody>
    </cdr:sp>
  </cdr:relSizeAnchor>
  <cdr:relSizeAnchor xmlns:cdr="http://schemas.openxmlformats.org/drawingml/2006/chartDrawing">
    <cdr:from>
      <cdr:x>0.63788</cdr:x>
      <cdr:y>0.72154</cdr:y>
    </cdr:from>
    <cdr:to>
      <cdr:x>0.69869</cdr:x>
      <cdr:y>0.77087</cdr:y>
    </cdr:to>
    <cdr:sp macro="" textlink="">
      <cdr:nvSpPr>
        <cdr:cNvPr id="8" name="TextBox 1">
          <a:extLst xmlns:a="http://schemas.openxmlformats.org/drawingml/2006/main">
            <a:ext uri="{FF2B5EF4-FFF2-40B4-BE49-F238E27FC236}">
              <a16:creationId xmlns:a16="http://schemas.microsoft.com/office/drawing/2014/main" id="{1F706F0C-70FF-4016-A146-5A9D41176E8D}"/>
            </a:ext>
          </a:extLst>
        </cdr:cNvPr>
        <cdr:cNvSpPr txBox="1"/>
      </cdr:nvSpPr>
      <cdr:spPr>
        <a:xfrm xmlns:a="http://schemas.openxmlformats.org/drawingml/2006/main">
          <a:off x="14372047" y="6385333"/>
          <a:ext cx="1370182" cy="43655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b="1">
              <a:solidFill>
                <a:srgbClr val="FF0000"/>
              </a:solidFill>
            </a:rPr>
            <a:t>£108.11m</a:t>
          </a:r>
        </a:p>
      </cdr:txBody>
    </cdr:sp>
  </cdr:relSizeAnchor>
  <cdr:relSizeAnchor xmlns:cdr="http://schemas.openxmlformats.org/drawingml/2006/chartDrawing">
    <cdr:from>
      <cdr:x>0.40466</cdr:x>
      <cdr:y>0.42366</cdr:y>
    </cdr:from>
    <cdr:to>
      <cdr:x>0.45455</cdr:x>
      <cdr:y>0.45992</cdr:y>
    </cdr:to>
    <cdr:sp macro="" textlink="">
      <cdr:nvSpPr>
        <cdr:cNvPr id="2" name="TextBox 1">
          <a:extLst xmlns:a="http://schemas.openxmlformats.org/drawingml/2006/main">
            <a:ext uri="{FF2B5EF4-FFF2-40B4-BE49-F238E27FC236}">
              <a16:creationId xmlns:a16="http://schemas.microsoft.com/office/drawing/2014/main" id="{08DC7365-24C8-4196-ACB7-A0A4E70F0C05}"/>
            </a:ext>
          </a:extLst>
        </cdr:cNvPr>
        <cdr:cNvSpPr txBox="1"/>
      </cdr:nvSpPr>
      <cdr:spPr>
        <a:xfrm xmlns:a="http://schemas.openxmlformats.org/drawingml/2006/main">
          <a:off x="6321136" y="3844636"/>
          <a:ext cx="779318" cy="3290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0.50789</cdr:x>
      <cdr:y>0.44294</cdr:y>
    </cdr:from>
    <cdr:to>
      <cdr:x>0.55692</cdr:x>
      <cdr:y>0.54507</cdr:y>
    </cdr:to>
    <cdr:sp macro="" textlink="">
      <cdr:nvSpPr>
        <cdr:cNvPr id="3" name="TextBox 2">
          <a:extLst xmlns:a="http://schemas.openxmlformats.org/drawingml/2006/main">
            <a:ext uri="{FF2B5EF4-FFF2-40B4-BE49-F238E27FC236}">
              <a16:creationId xmlns:a16="http://schemas.microsoft.com/office/drawing/2014/main" id="{6CBA4234-1A0A-46E6-BC03-5F42D8FD25C2}"/>
            </a:ext>
          </a:extLst>
        </cdr:cNvPr>
        <cdr:cNvSpPr txBox="1"/>
      </cdr:nvSpPr>
      <cdr:spPr>
        <a:xfrm xmlns:a="http://schemas.openxmlformats.org/drawingml/2006/main">
          <a:off x="9473046" y="396586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0.49396</cdr:x>
      <cdr:y>0.39804</cdr:y>
    </cdr:from>
    <cdr:to>
      <cdr:x>0.52925</cdr:x>
      <cdr:y>0.44294</cdr:y>
    </cdr:to>
    <cdr:sp macro="" textlink="">
      <cdr:nvSpPr>
        <cdr:cNvPr id="6" name="TextBox 5">
          <a:extLst xmlns:a="http://schemas.openxmlformats.org/drawingml/2006/main">
            <a:ext uri="{FF2B5EF4-FFF2-40B4-BE49-F238E27FC236}">
              <a16:creationId xmlns:a16="http://schemas.microsoft.com/office/drawing/2014/main" id="{2D15091D-603C-44CE-9DB8-B52A9DA131F0}"/>
            </a:ext>
          </a:extLst>
        </cdr:cNvPr>
        <cdr:cNvSpPr txBox="1"/>
      </cdr:nvSpPr>
      <cdr:spPr>
        <a:xfrm xmlns:a="http://schemas.openxmlformats.org/drawingml/2006/main">
          <a:off x="11450100" y="2773964"/>
          <a:ext cx="818030" cy="3129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000" b="1"/>
            <a:t>0.94</a:t>
          </a:r>
        </a:p>
      </cdr:txBody>
    </cdr:sp>
  </cdr:relSizeAnchor>
  <cdr:relSizeAnchor xmlns:cdr="http://schemas.openxmlformats.org/drawingml/2006/chartDrawing">
    <cdr:from>
      <cdr:x>0.2312</cdr:x>
      <cdr:y>0.40039</cdr:y>
    </cdr:from>
    <cdr:to>
      <cdr:x>0.27391</cdr:x>
      <cdr:y>0.44487</cdr:y>
    </cdr:to>
    <cdr:sp macro="" textlink="">
      <cdr:nvSpPr>
        <cdr:cNvPr id="9" name="TextBox 8">
          <a:extLst xmlns:a="http://schemas.openxmlformats.org/drawingml/2006/main">
            <a:ext uri="{FF2B5EF4-FFF2-40B4-BE49-F238E27FC236}">
              <a16:creationId xmlns:a16="http://schemas.microsoft.com/office/drawing/2014/main" id="{A180B949-212D-4683-8EB1-5B49CB8814D1}"/>
            </a:ext>
          </a:extLst>
        </cdr:cNvPr>
        <cdr:cNvSpPr txBox="1"/>
      </cdr:nvSpPr>
      <cdr:spPr>
        <a:xfrm xmlns:a="http://schemas.openxmlformats.org/drawingml/2006/main">
          <a:off x="4312227" y="3584861"/>
          <a:ext cx="796637" cy="398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000" b="1"/>
            <a:t>£0.50</a:t>
          </a:r>
        </a:p>
      </cdr:txBody>
    </cdr:sp>
  </cdr:relSizeAnchor>
</c:userShapes>
</file>

<file path=xl/drawings/drawing4.xml><?xml version="1.0" encoding="utf-8"?>
<c:userShapes xmlns:c="http://schemas.openxmlformats.org/drawingml/2006/chart">
  <cdr:relSizeAnchor xmlns:cdr="http://schemas.openxmlformats.org/drawingml/2006/chartDrawing">
    <cdr:from>
      <cdr:x>0.80464</cdr:x>
      <cdr:y>0.56958</cdr:y>
    </cdr:from>
    <cdr:to>
      <cdr:x>0.96712</cdr:x>
      <cdr:y>0.77346</cdr:y>
    </cdr:to>
    <cdr:sp macro="" textlink="">
      <cdr:nvSpPr>
        <cdr:cNvPr id="6"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7"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0.80464</cdr:x>
      <cdr:y>0.56958</cdr:y>
    </cdr:from>
    <cdr:to>
      <cdr:x>0.96712</cdr:x>
      <cdr:y>0.77346</cdr:y>
    </cdr:to>
    <cdr:sp macro="" textlink="">
      <cdr:nvSpPr>
        <cdr:cNvPr id="13"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14"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0.89636</cdr:x>
      <cdr:y>0.65068</cdr:y>
    </cdr:from>
    <cdr:to>
      <cdr:x>0.99318</cdr:x>
      <cdr:y>0.82877</cdr:y>
    </cdr:to>
    <cdr:sp macro="" textlink="">
      <cdr:nvSpPr>
        <cdr:cNvPr id="15" name="TextBox 7"/>
        <cdr:cNvSpPr txBox="1"/>
      </cdr:nvSpPr>
      <cdr:spPr>
        <a:xfrm xmlns:a="http://schemas.openxmlformats.org/drawingml/2006/main">
          <a:off x="23160802" y="4935680"/>
          <a:ext cx="2501706" cy="1350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600" b="1">
              <a:solidFill>
                <a:srgbClr val="FF0000"/>
              </a:solidFill>
              <a:latin typeface="Arial" panose="020B0604020202020204" pitchFamily="34" charset="0"/>
              <a:cs typeface="Arial" panose="020B0604020202020204" pitchFamily="34" charset="0"/>
            </a:rPr>
            <a:t>%</a:t>
          </a:r>
          <a:r>
            <a:rPr lang="en-GB" sz="1600" b="1" baseline="0">
              <a:solidFill>
                <a:srgbClr val="FF0000"/>
              </a:solidFill>
              <a:latin typeface="Arial" panose="020B0604020202020204" pitchFamily="34" charset="0"/>
              <a:cs typeface="Arial" panose="020B0604020202020204" pitchFamily="34" charset="0"/>
            </a:rPr>
            <a:t> = Actuals to </a:t>
          </a:r>
          <a:r>
            <a:rPr lang="en-GB" sz="1800" b="1" baseline="0">
              <a:solidFill>
                <a:srgbClr val="FF0000"/>
              </a:solidFill>
              <a:latin typeface="Arial" panose="020B0604020202020204" pitchFamily="34" charset="0"/>
              <a:cs typeface="Arial" panose="020B0604020202020204" pitchFamily="34" charset="0"/>
            </a:rPr>
            <a:t>date</a:t>
          </a:r>
          <a:r>
            <a:rPr lang="en-GB" sz="1600" b="1" baseline="0">
              <a:solidFill>
                <a:srgbClr val="FF0000"/>
              </a:solidFill>
              <a:latin typeface="Arial" panose="020B0604020202020204" pitchFamily="34" charset="0"/>
              <a:cs typeface="Arial" panose="020B0604020202020204" pitchFamily="34" charset="0"/>
            </a:rPr>
            <a:t>  v Annual Budget profile</a:t>
          </a:r>
          <a:endParaRPr lang="en-GB" sz="160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0.80464</cdr:x>
      <cdr:y>0.56958</cdr:y>
    </cdr:from>
    <cdr:to>
      <cdr:x>0.96712</cdr:x>
      <cdr:y>0.77346</cdr:y>
    </cdr:to>
    <cdr:sp macro="" textlink="">
      <cdr:nvSpPr>
        <cdr:cNvPr id="20"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21"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0.24102</cdr:x>
      <cdr:y>0.20661</cdr:y>
    </cdr:from>
    <cdr:to>
      <cdr:x>0.2814</cdr:x>
      <cdr:y>0.25631</cdr:y>
    </cdr:to>
    <cdr:sp macro="" textlink="">
      <cdr:nvSpPr>
        <cdr:cNvPr id="24" name="TextBox 2"/>
        <cdr:cNvSpPr txBox="1"/>
      </cdr:nvSpPr>
      <cdr:spPr>
        <a:xfrm xmlns:a="http://schemas.openxmlformats.org/drawingml/2006/main">
          <a:off x="6801604" y="1551504"/>
          <a:ext cx="1139543" cy="373195"/>
        </a:xfrm>
        <a:prstGeom xmlns:a="http://schemas.openxmlformats.org/drawingml/2006/main" prst="rect">
          <a:avLst/>
        </a:prstGeom>
        <a:solidFill xmlns:a="http://schemas.openxmlformats.org/drawingml/2006/main">
          <a:schemeClr val="bg1">
            <a:alpha val="0"/>
          </a:schemeClr>
        </a:solidFill>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FF0000"/>
              </a:solidFill>
              <a:latin typeface="Arial" panose="020B0604020202020204" pitchFamily="34" charset="0"/>
              <a:cs typeface="Arial" panose="020B0604020202020204" pitchFamily="34" charset="0"/>
            </a:rPr>
            <a:t>(50.3%)</a:t>
          </a:r>
        </a:p>
      </cdr:txBody>
    </cdr:sp>
  </cdr:relSizeAnchor>
  <cdr:relSizeAnchor xmlns:cdr="http://schemas.openxmlformats.org/drawingml/2006/chartDrawing">
    <cdr:from>
      <cdr:x>0.72436</cdr:x>
      <cdr:y>0.46465</cdr:y>
    </cdr:from>
    <cdr:to>
      <cdr:x>0.77793</cdr:x>
      <cdr:y>0.52273</cdr:y>
    </cdr:to>
    <cdr:sp macro="" textlink="">
      <cdr:nvSpPr>
        <cdr:cNvPr id="25" name="TextBox 3"/>
        <cdr:cNvSpPr txBox="1"/>
      </cdr:nvSpPr>
      <cdr:spPr>
        <a:xfrm xmlns:a="http://schemas.openxmlformats.org/drawingml/2006/main">
          <a:off x="20441790" y="3489196"/>
          <a:ext cx="1511772" cy="436140"/>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FF0000"/>
              </a:solidFill>
              <a:latin typeface="Arial" panose="020B0604020202020204" pitchFamily="34" charset="0"/>
              <a:cs typeface="Arial" panose="020B0604020202020204" pitchFamily="34" charset="0"/>
            </a:rPr>
            <a:t>(20.9%)</a:t>
          </a:r>
        </a:p>
      </cdr:txBody>
    </cdr:sp>
  </cdr:relSizeAnchor>
  <cdr:relSizeAnchor xmlns:cdr="http://schemas.openxmlformats.org/drawingml/2006/chartDrawing">
    <cdr:from>
      <cdr:x>0.80464</cdr:x>
      <cdr:y>0.56958</cdr:y>
    </cdr:from>
    <cdr:to>
      <cdr:x>0.96712</cdr:x>
      <cdr:y>0.77346</cdr:y>
    </cdr:to>
    <cdr:sp macro="" textlink="">
      <cdr:nvSpPr>
        <cdr:cNvPr id="27"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28"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0.80464</cdr:x>
      <cdr:y>0.56958</cdr:y>
    </cdr:from>
    <cdr:to>
      <cdr:x>0.96712</cdr:x>
      <cdr:y>0.77346</cdr:y>
    </cdr:to>
    <cdr:sp macro="" textlink="">
      <cdr:nvSpPr>
        <cdr:cNvPr id="9"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11"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0.80464</cdr:x>
      <cdr:y>0.56958</cdr:y>
    </cdr:from>
    <cdr:to>
      <cdr:x>0.96712</cdr:x>
      <cdr:y>0.77346</cdr:y>
    </cdr:to>
    <cdr:sp macro="" textlink="">
      <cdr:nvSpPr>
        <cdr:cNvPr id="16"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18"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0.80464</cdr:x>
      <cdr:y>0.56958</cdr:y>
    </cdr:from>
    <cdr:to>
      <cdr:x>0.96712</cdr:x>
      <cdr:y>0.77346</cdr:y>
    </cdr:to>
    <cdr:sp macro="" textlink="">
      <cdr:nvSpPr>
        <cdr:cNvPr id="23"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30"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0.85455</cdr:x>
      <cdr:y>0.5679</cdr:y>
    </cdr:from>
    <cdr:to>
      <cdr:x>0.99318</cdr:x>
      <cdr:y>0.82963</cdr:y>
    </cdr:to>
    <cdr:sp macro="" textlink="">
      <cdr:nvSpPr>
        <cdr:cNvPr id="37" name="TextBox 7"/>
        <cdr:cNvSpPr txBox="1"/>
      </cdr:nvSpPr>
      <cdr:spPr>
        <a:xfrm xmlns:a="http://schemas.openxmlformats.org/drawingml/2006/main">
          <a:off x="4184705" y="2577348"/>
          <a:ext cx="678867" cy="11878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GB" sz="100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0.10984</cdr:x>
      <cdr:y>0.46914</cdr:y>
    </cdr:from>
    <cdr:to>
      <cdr:x>0.18078</cdr:x>
      <cdr:y>0.54321</cdr:y>
    </cdr:to>
    <cdr:sp macro="" textlink="">
      <cdr:nvSpPr>
        <cdr:cNvPr id="38" name="TextBox 3"/>
        <cdr:cNvSpPr txBox="1"/>
      </cdr:nvSpPr>
      <cdr:spPr>
        <a:xfrm xmlns:a="http://schemas.openxmlformats.org/drawingml/2006/main">
          <a:off x="537881" y="2129119"/>
          <a:ext cx="347383" cy="336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0.80464</cdr:x>
      <cdr:y>0.56958</cdr:y>
    </cdr:from>
    <cdr:to>
      <cdr:x>0.96712</cdr:x>
      <cdr:y>0.77346</cdr:y>
    </cdr:to>
    <cdr:sp macro="" textlink="">
      <cdr:nvSpPr>
        <cdr:cNvPr id="4"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5"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0.80464</cdr:x>
      <cdr:y>0.56958</cdr:y>
    </cdr:from>
    <cdr:to>
      <cdr:x>0.96712</cdr:x>
      <cdr:y>0.77346</cdr:y>
    </cdr:to>
    <cdr:sp macro="" textlink="">
      <cdr:nvSpPr>
        <cdr:cNvPr id="8"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10"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0.80464</cdr:x>
      <cdr:y>0.56958</cdr:y>
    </cdr:from>
    <cdr:to>
      <cdr:x>0.96712</cdr:x>
      <cdr:y>0.77346</cdr:y>
    </cdr:to>
    <cdr:sp macro="" textlink="">
      <cdr:nvSpPr>
        <cdr:cNvPr id="17"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19"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0.80464</cdr:x>
      <cdr:y>0.56958</cdr:y>
    </cdr:from>
    <cdr:to>
      <cdr:x>0.96712</cdr:x>
      <cdr:y>0.77346</cdr:y>
    </cdr:to>
    <cdr:sp macro="" textlink="">
      <cdr:nvSpPr>
        <cdr:cNvPr id="32"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33"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0.80464</cdr:x>
      <cdr:y>0.56958</cdr:y>
    </cdr:from>
    <cdr:to>
      <cdr:x>0.96712</cdr:x>
      <cdr:y>0.77346</cdr:y>
    </cdr:to>
    <cdr:sp macro="" textlink="">
      <cdr:nvSpPr>
        <cdr:cNvPr id="34"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0.80658</cdr:x>
      <cdr:y>0.55016</cdr:y>
    </cdr:from>
    <cdr:to>
      <cdr:x>0.96325</cdr:x>
      <cdr:y>0.73139</cdr:y>
    </cdr:to>
    <cdr:sp macro="" textlink="">
      <cdr:nvSpPr>
        <cdr:cNvPr id="35" name="TextBox 6"/>
        <cdr:cNvSpPr txBox="1"/>
      </cdr:nvSpPr>
      <cdr:spPr>
        <a:xfrm xmlns:a="http://schemas.openxmlformats.org/drawingml/2006/main">
          <a:off x="4672854" y="1904999"/>
          <a:ext cx="907677" cy="6275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0.80464</cdr:x>
      <cdr:y>0.56958</cdr:y>
    </cdr:from>
    <cdr:to>
      <cdr:x>0.96712</cdr:x>
      <cdr:y>0.77346</cdr:y>
    </cdr:to>
    <cdr:sp macro="" textlink="">
      <cdr:nvSpPr>
        <cdr:cNvPr id="36"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0.80464</cdr:x>
      <cdr:y>0.56958</cdr:y>
    </cdr:from>
    <cdr:to>
      <cdr:x>0.96712</cdr:x>
      <cdr:y>0.77346</cdr:y>
    </cdr:to>
    <cdr:sp macro="" textlink="">
      <cdr:nvSpPr>
        <cdr:cNvPr id="40" name="TextBox 5"/>
        <cdr:cNvSpPr txBox="1"/>
      </cdr:nvSpPr>
      <cdr:spPr>
        <a:xfrm xmlns:a="http://schemas.openxmlformats.org/drawingml/2006/main">
          <a:off x="4661648" y="1972235"/>
          <a:ext cx="941295" cy="705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0.88235</cdr:x>
      <cdr:y>0.51171</cdr:y>
    </cdr:from>
    <cdr:to>
      <cdr:x>0.99318</cdr:x>
      <cdr:y>0.82963</cdr:y>
    </cdr:to>
    <cdr:sp macro="" textlink="">
      <cdr:nvSpPr>
        <cdr:cNvPr id="42" name="TextBox 7"/>
        <cdr:cNvSpPr txBox="1"/>
      </cdr:nvSpPr>
      <cdr:spPr>
        <a:xfrm xmlns:a="http://schemas.openxmlformats.org/drawingml/2006/main">
          <a:off x="5510892" y="2081893"/>
          <a:ext cx="692189" cy="1293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GB" sz="100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0.10984</cdr:x>
      <cdr:y>0.46914</cdr:y>
    </cdr:from>
    <cdr:to>
      <cdr:x>0.18078</cdr:x>
      <cdr:y>0.54321</cdr:y>
    </cdr:to>
    <cdr:sp macro="" textlink="">
      <cdr:nvSpPr>
        <cdr:cNvPr id="43" name="TextBox 3"/>
        <cdr:cNvSpPr txBox="1"/>
      </cdr:nvSpPr>
      <cdr:spPr>
        <a:xfrm xmlns:a="http://schemas.openxmlformats.org/drawingml/2006/main">
          <a:off x="537881" y="2129119"/>
          <a:ext cx="347383" cy="336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0.82821</cdr:x>
      <cdr:y>0.7197</cdr:y>
    </cdr:from>
    <cdr:to>
      <cdr:x>0.86679</cdr:x>
      <cdr:y>0.78</cdr:y>
    </cdr:to>
    <cdr:sp macro="" textlink="">
      <cdr:nvSpPr>
        <cdr:cNvPr id="3" name="TextBox 2"/>
        <cdr:cNvSpPr txBox="1"/>
      </cdr:nvSpPr>
      <cdr:spPr>
        <a:xfrm xmlns:a="http://schemas.openxmlformats.org/drawingml/2006/main">
          <a:off x="23372490" y="5496749"/>
          <a:ext cx="1088746" cy="4605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FF0000"/>
              </a:solidFill>
              <a:latin typeface="Arial" panose="020B0604020202020204" pitchFamily="34" charset="0"/>
              <a:cs typeface="Arial" panose="020B0604020202020204" pitchFamily="34" charset="0"/>
            </a:rPr>
            <a:t>(25.4%)</a:t>
          </a:r>
        </a:p>
      </cdr:txBody>
    </cdr:sp>
  </cdr:relSizeAnchor>
</c:userShapes>
</file>

<file path=xl/drawings/drawing5.xml><?xml version="1.0" encoding="utf-8"?>
<c:userShapes xmlns:c="http://schemas.openxmlformats.org/drawingml/2006/chart">
  <cdr:relSizeAnchor xmlns:cdr="http://schemas.openxmlformats.org/drawingml/2006/chartDrawing">
    <cdr:from>
      <cdr:x>0.31873</cdr:x>
      <cdr:y>0.69219</cdr:y>
    </cdr:from>
    <cdr:to>
      <cdr:x>0.36471</cdr:x>
      <cdr:y>0.73195</cdr:y>
    </cdr:to>
    <cdr:sp macro="" textlink="">
      <cdr:nvSpPr>
        <cdr:cNvPr id="2" name="TextBox 1">
          <a:extLst xmlns:a="http://schemas.openxmlformats.org/drawingml/2006/main">
            <a:ext uri="{FF2B5EF4-FFF2-40B4-BE49-F238E27FC236}">
              <a16:creationId xmlns:a16="http://schemas.microsoft.com/office/drawing/2014/main" id="{AA9D48F2-EA6C-4A81-B323-0C53B34FD085}"/>
            </a:ext>
          </a:extLst>
        </cdr:cNvPr>
        <cdr:cNvSpPr txBox="1"/>
      </cdr:nvSpPr>
      <cdr:spPr>
        <a:xfrm xmlns:a="http://schemas.openxmlformats.org/drawingml/2006/main">
          <a:off x="6828461" y="7139846"/>
          <a:ext cx="985089" cy="4100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FF0000"/>
              </a:solidFill>
            </a:rPr>
            <a:t>(26.7%)</a:t>
          </a:r>
        </a:p>
      </cdr:txBody>
    </cdr:sp>
  </cdr:relSizeAnchor>
  <cdr:relSizeAnchor xmlns:cdr="http://schemas.openxmlformats.org/drawingml/2006/chartDrawing">
    <cdr:from>
      <cdr:x>0.421</cdr:x>
      <cdr:y>0.46615</cdr:y>
    </cdr:from>
    <cdr:to>
      <cdr:x>0.47811</cdr:x>
      <cdr:y>0.50511</cdr:y>
    </cdr:to>
    <cdr:sp macro="" textlink="">
      <cdr:nvSpPr>
        <cdr:cNvPr id="3" name="TextBox 2">
          <a:extLst xmlns:a="http://schemas.openxmlformats.org/drawingml/2006/main">
            <a:ext uri="{FF2B5EF4-FFF2-40B4-BE49-F238E27FC236}">
              <a16:creationId xmlns:a16="http://schemas.microsoft.com/office/drawing/2014/main" id="{F8FC792F-F650-46C0-AA36-D8D13DFC374F}"/>
            </a:ext>
          </a:extLst>
        </cdr:cNvPr>
        <cdr:cNvSpPr txBox="1"/>
      </cdr:nvSpPr>
      <cdr:spPr>
        <a:xfrm xmlns:a="http://schemas.openxmlformats.org/drawingml/2006/main">
          <a:off x="9019626" y="4693227"/>
          <a:ext cx="1223541" cy="392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800" b="1">
            <a:solidFill>
              <a:srgbClr val="FF0000"/>
            </a:solidFill>
          </a:endParaRPr>
        </a:p>
      </cdr:txBody>
    </cdr:sp>
  </cdr:relSizeAnchor>
  <cdr:relSizeAnchor xmlns:cdr="http://schemas.openxmlformats.org/drawingml/2006/chartDrawing">
    <cdr:from>
      <cdr:x>0.33158</cdr:x>
      <cdr:y>0.50421</cdr:y>
    </cdr:from>
    <cdr:to>
      <cdr:x>0.37691</cdr:x>
      <cdr:y>0.54873</cdr:y>
    </cdr:to>
    <cdr:sp macro="" textlink="">
      <cdr:nvSpPr>
        <cdr:cNvPr id="4" name="TextBox 3">
          <a:extLst xmlns:a="http://schemas.openxmlformats.org/drawingml/2006/main">
            <a:ext uri="{FF2B5EF4-FFF2-40B4-BE49-F238E27FC236}">
              <a16:creationId xmlns:a16="http://schemas.microsoft.com/office/drawing/2014/main" id="{9D799516-E068-45B4-8765-6E71FF76EB74}"/>
            </a:ext>
          </a:extLst>
        </cdr:cNvPr>
        <cdr:cNvSpPr txBox="1"/>
      </cdr:nvSpPr>
      <cdr:spPr>
        <a:xfrm xmlns:a="http://schemas.openxmlformats.org/drawingml/2006/main">
          <a:off x="7103866" y="5200844"/>
          <a:ext cx="971163" cy="4592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FF0000"/>
              </a:solidFill>
            </a:rPr>
            <a:t>(19.5%)</a:t>
          </a:r>
        </a:p>
      </cdr:txBody>
    </cdr:sp>
  </cdr:relSizeAnchor>
  <cdr:relSizeAnchor xmlns:cdr="http://schemas.openxmlformats.org/drawingml/2006/chartDrawing">
    <cdr:from>
      <cdr:x>0.35671</cdr:x>
      <cdr:y>0.11608</cdr:y>
    </cdr:from>
    <cdr:to>
      <cdr:x>0.40204</cdr:x>
      <cdr:y>0.14686</cdr:y>
    </cdr:to>
    <cdr:sp macro="" textlink="">
      <cdr:nvSpPr>
        <cdr:cNvPr id="5" name="TextBox 4">
          <a:extLst xmlns:a="http://schemas.openxmlformats.org/drawingml/2006/main">
            <a:ext uri="{FF2B5EF4-FFF2-40B4-BE49-F238E27FC236}">
              <a16:creationId xmlns:a16="http://schemas.microsoft.com/office/drawing/2014/main" id="{6662CCD4-04A9-4E52-BC21-787859328F84}"/>
            </a:ext>
          </a:extLst>
        </cdr:cNvPr>
        <cdr:cNvSpPr txBox="1"/>
      </cdr:nvSpPr>
      <cdr:spPr>
        <a:xfrm xmlns:a="http://schemas.openxmlformats.org/drawingml/2006/main">
          <a:off x="7841231" y="1152188"/>
          <a:ext cx="996443" cy="3055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FF0000"/>
              </a:solidFill>
            </a:rPr>
            <a:t>(9.5%)</a:t>
          </a:r>
        </a:p>
      </cdr:txBody>
    </cdr:sp>
  </cdr:relSizeAnchor>
  <cdr:relSizeAnchor xmlns:cdr="http://schemas.openxmlformats.org/drawingml/2006/chartDrawing">
    <cdr:from>
      <cdr:x>0.26707</cdr:x>
      <cdr:y>0.31377</cdr:y>
    </cdr:from>
    <cdr:to>
      <cdr:x>0.29671</cdr:x>
      <cdr:y>0.34636</cdr:y>
    </cdr:to>
    <cdr:sp macro="" textlink="">
      <cdr:nvSpPr>
        <cdr:cNvPr id="6" name="TextBox 5">
          <a:extLst xmlns:a="http://schemas.openxmlformats.org/drawingml/2006/main">
            <a:ext uri="{FF2B5EF4-FFF2-40B4-BE49-F238E27FC236}">
              <a16:creationId xmlns:a16="http://schemas.microsoft.com/office/drawing/2014/main" id="{9A4DF089-7099-4CEE-B611-EAC3A11A4135}"/>
            </a:ext>
          </a:extLst>
        </cdr:cNvPr>
        <cdr:cNvSpPr txBox="1"/>
      </cdr:nvSpPr>
      <cdr:spPr>
        <a:xfrm xmlns:a="http://schemas.openxmlformats.org/drawingml/2006/main">
          <a:off x="5721793" y="3236462"/>
          <a:ext cx="635000" cy="336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FF0000"/>
              </a:solidFill>
            </a:rPr>
            <a:t>(0%)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HoJFU\Working\Commissioner%20for%20Economic%20Planning%20&amp;%20Future%20Prosperity\LEP\Audit%20&amp;%20Finance%20Group\2020-21\Q1%202020-21%20LEP%20Finance%20Dashboar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21 SSLEP Dashboard"/>
      <sheetName val="Revenue Base Data  DO NOT PRINT"/>
      <sheetName val="LGF Grant 20-21 OK"/>
      <sheetName val="City Deal OK"/>
      <sheetName val="GPF Rnds 1- 13 OK"/>
      <sheetName val="ESIF Summary OK"/>
      <sheetName val="Core Fund 20-21 OK"/>
      <sheetName val="Growth Hub 20-21"/>
    </sheetNames>
    <sheetDataSet>
      <sheetData sheetId="0"/>
      <sheetData sheetId="1">
        <row r="3">
          <cell r="J3" t="str">
            <v>Grant Balances</v>
          </cell>
          <cell r="K3" t="str">
            <v>Forecast</v>
          </cell>
          <cell r="L3" t="str">
            <v>Spend to Date</v>
          </cell>
          <cell r="T3">
            <v>82.929882000000006</v>
          </cell>
        </row>
        <row r="4">
          <cell r="J4" t="str">
            <v>£</v>
          </cell>
          <cell r="K4" t="str">
            <v>£</v>
          </cell>
        </row>
        <row r="5">
          <cell r="I5" t="str">
            <v xml:space="preserve">Skills Advisory Panel </v>
          </cell>
          <cell r="J5">
            <v>75000</v>
          </cell>
          <cell r="K5">
            <v>75000</v>
          </cell>
          <cell r="L5">
            <v>20000</v>
          </cell>
        </row>
        <row r="6">
          <cell r="B6" t="str">
            <v>Budget</v>
          </cell>
          <cell r="C6" t="str">
            <v>Spend to Date</v>
          </cell>
          <cell r="D6" t="str">
            <v>Forecast</v>
          </cell>
          <cell r="I6" t="str">
            <v xml:space="preserve">Growth Hub Grant </v>
          </cell>
          <cell r="J6">
            <v>205000</v>
          </cell>
          <cell r="K6">
            <v>205000</v>
          </cell>
          <cell r="L6">
            <v>39925</v>
          </cell>
        </row>
        <row r="7">
          <cell r="A7" t="str">
            <v>Total</v>
          </cell>
          <cell r="B7">
            <v>4130</v>
          </cell>
          <cell r="C7">
            <v>1048</v>
          </cell>
          <cell r="D7">
            <v>3082</v>
          </cell>
          <cell r="I7" t="str">
            <v xml:space="preserve">Supplementary Growth Hub Grant </v>
          </cell>
          <cell r="J7">
            <v>331500</v>
          </cell>
          <cell r="K7">
            <v>331500</v>
          </cell>
          <cell r="L7">
            <v>0</v>
          </cell>
          <cell r="T7">
            <v>8.169155270000001</v>
          </cell>
        </row>
        <row r="8">
          <cell r="A8" t="str">
            <v>SOT DHN</v>
          </cell>
          <cell r="B8">
            <v>3500</v>
          </cell>
          <cell r="C8">
            <v>731</v>
          </cell>
          <cell r="D8">
            <v>2769</v>
          </cell>
          <cell r="I8" t="str">
            <v>Core Fund Grant</v>
          </cell>
          <cell r="J8">
            <v>730358</v>
          </cell>
          <cell r="K8">
            <v>730358</v>
          </cell>
          <cell r="L8">
            <v>69484.19</v>
          </cell>
        </row>
        <row r="9">
          <cell r="A9" t="str">
            <v>Keele SEND</v>
          </cell>
          <cell r="B9">
            <v>630</v>
          </cell>
          <cell r="C9">
            <v>317</v>
          </cell>
          <cell r="D9">
            <v>313</v>
          </cell>
        </row>
        <row r="10">
          <cell r="T10">
            <v>17.97</v>
          </cell>
        </row>
        <row r="13">
          <cell r="R13">
            <v>4.13</v>
          </cell>
          <cell r="T13">
            <v>1.048</v>
          </cell>
        </row>
        <row r="32">
          <cell r="J32">
            <v>7.6559999999999997</v>
          </cell>
        </row>
        <row r="33">
          <cell r="J33">
            <v>1.7829999999999999</v>
          </cell>
        </row>
        <row r="34">
          <cell r="J34">
            <v>0.25</v>
          </cell>
        </row>
        <row r="36">
          <cell r="J36">
            <v>1.1100000000000001</v>
          </cell>
        </row>
        <row r="37">
          <cell r="J37">
            <v>8.5790000000000006</v>
          </cell>
        </row>
        <row r="43">
          <cell r="J43" t="str">
            <v>Grant claimed</v>
          </cell>
          <cell r="K43" t="str">
            <v>ESIF Comtmts</v>
          </cell>
          <cell r="L43" t="str">
            <v>ESIF Alloc'ns</v>
          </cell>
        </row>
        <row r="44">
          <cell r="I44" t="str">
            <v>PA1 Innovation</v>
          </cell>
          <cell r="J44">
            <v>12.702387999999999</v>
          </cell>
          <cell r="K44">
            <v>24.84</v>
          </cell>
          <cell r="L44">
            <v>25.17</v>
          </cell>
        </row>
        <row r="45">
          <cell r="I45" t="str">
            <v>PA 2 ICT</v>
          </cell>
          <cell r="J45">
            <v>0</v>
          </cell>
          <cell r="K45">
            <v>0.5</v>
          </cell>
          <cell r="L45">
            <v>0.54</v>
          </cell>
        </row>
        <row r="46">
          <cell r="D46" t="str">
            <v>£m</v>
          </cell>
          <cell r="I46" t="str">
            <v xml:space="preserve">PA3 SME </v>
          </cell>
          <cell r="J46">
            <v>31.536443999999999</v>
          </cell>
          <cell r="K46">
            <v>39.869999999999997</v>
          </cell>
          <cell r="L46">
            <v>46.14</v>
          </cell>
        </row>
        <row r="47">
          <cell r="C47">
            <v>42156</v>
          </cell>
          <cell r="D47">
            <v>10.286930960000001</v>
          </cell>
          <cell r="I47" t="str">
            <v>PA 4 Low Carbon</v>
          </cell>
          <cell r="J47">
            <v>8.8509259999999994</v>
          </cell>
          <cell r="K47">
            <v>14.5</v>
          </cell>
          <cell r="L47">
            <v>15</v>
          </cell>
        </row>
        <row r="48">
          <cell r="C48">
            <v>42248</v>
          </cell>
          <cell r="D48">
            <v>10.191291130000002</v>
          </cell>
          <cell r="I48" t="str">
            <v>PA 5 Climate Change</v>
          </cell>
          <cell r="J48">
            <v>0</v>
          </cell>
          <cell r="K48">
            <v>0.94</v>
          </cell>
          <cell r="L48">
            <v>0.94</v>
          </cell>
        </row>
        <row r="49">
          <cell r="C49">
            <v>42339</v>
          </cell>
          <cell r="D49">
            <v>10.191291130000002</v>
          </cell>
          <cell r="I49" t="str">
            <v>PA 6 Environment</v>
          </cell>
          <cell r="J49">
            <v>0.23280799999999999</v>
          </cell>
          <cell r="K49">
            <v>2.75</v>
          </cell>
          <cell r="L49">
            <v>3.06</v>
          </cell>
        </row>
        <row r="50">
          <cell r="C50">
            <v>42430</v>
          </cell>
          <cell r="D50">
            <v>10.191291130000002</v>
          </cell>
          <cell r="I50" t="str">
            <v>PA 8 Skills, Employt</v>
          </cell>
          <cell r="J50">
            <v>54.003999999999998</v>
          </cell>
          <cell r="K50">
            <v>59.72</v>
          </cell>
          <cell r="L50">
            <v>65.48</v>
          </cell>
        </row>
        <row r="51">
          <cell r="C51">
            <v>42522</v>
          </cell>
          <cell r="D51">
            <v>9.4640319700000006</v>
          </cell>
        </row>
        <row r="52">
          <cell r="C52">
            <v>42614</v>
          </cell>
          <cell r="D52">
            <v>8.879913890000001</v>
          </cell>
        </row>
        <row r="53">
          <cell r="C53">
            <v>42705</v>
          </cell>
          <cell r="D53">
            <v>8.5578342200000002</v>
          </cell>
        </row>
        <row r="54">
          <cell r="C54">
            <v>42795</v>
          </cell>
          <cell r="D54">
            <v>8.1671261900000012</v>
          </cell>
        </row>
        <row r="55">
          <cell r="C55">
            <v>42887</v>
          </cell>
          <cell r="D55">
            <v>8.0839620500000002</v>
          </cell>
        </row>
        <row r="56">
          <cell r="C56">
            <v>42979</v>
          </cell>
          <cell r="D56">
            <v>8.5228837100000003</v>
          </cell>
        </row>
        <row r="57">
          <cell r="C57">
            <v>43070</v>
          </cell>
          <cell r="D57">
            <v>9.3653837100000015</v>
          </cell>
        </row>
        <row r="58">
          <cell r="C58">
            <v>43160</v>
          </cell>
          <cell r="D58">
            <v>3.1069221600000012</v>
          </cell>
        </row>
        <row r="59">
          <cell r="C59">
            <v>43252</v>
          </cell>
          <cell r="D59">
            <v>3.326922160000001</v>
          </cell>
        </row>
        <row r="60">
          <cell r="C60">
            <v>43344</v>
          </cell>
          <cell r="D60">
            <v>3.6269221600000012</v>
          </cell>
        </row>
        <row r="61">
          <cell r="C61">
            <v>43374</v>
          </cell>
          <cell r="D61">
            <v>3.525755160000001</v>
          </cell>
        </row>
        <row r="62">
          <cell r="C62">
            <v>43525</v>
          </cell>
          <cell r="D62">
            <v>3.2396646700000007</v>
          </cell>
        </row>
        <row r="63">
          <cell r="C63">
            <v>43617</v>
          </cell>
          <cell r="D63">
            <v>3.2396646700000007</v>
          </cell>
        </row>
        <row r="64">
          <cell r="C64">
            <v>43709</v>
          </cell>
          <cell r="D64">
            <v>3.4680266700000009</v>
          </cell>
        </row>
        <row r="65">
          <cell r="C65">
            <v>43800</v>
          </cell>
          <cell r="D65">
            <v>3.1380266700000008</v>
          </cell>
        </row>
        <row r="66">
          <cell r="C66">
            <v>43891</v>
          </cell>
          <cell r="D66">
            <v>3.3822381200000011</v>
          </cell>
        </row>
        <row r="67">
          <cell r="C67">
            <v>43983</v>
          </cell>
          <cell r="D67">
            <v>2.0622381200000008</v>
          </cell>
        </row>
        <row r="68">
          <cell r="C68">
            <v>44075</v>
          </cell>
          <cell r="D68">
            <v>2.0622381200000008</v>
          </cell>
        </row>
        <row r="69">
          <cell r="C69">
            <v>44166</v>
          </cell>
          <cell r="D69">
            <v>2.0622381200000008</v>
          </cell>
        </row>
        <row r="70">
          <cell r="C70">
            <v>44256</v>
          </cell>
          <cell r="D70">
            <v>0.29276067000000111</v>
          </cell>
        </row>
        <row r="71">
          <cell r="C71">
            <v>44348</v>
          </cell>
          <cell r="D71">
            <v>0.5758616700000011</v>
          </cell>
        </row>
        <row r="72">
          <cell r="C72">
            <v>44440</v>
          </cell>
          <cell r="D72">
            <v>0.5758616700000011</v>
          </cell>
        </row>
        <row r="73">
          <cell r="C73">
            <v>44531</v>
          </cell>
          <cell r="D73">
            <v>0.9508616700000011</v>
          </cell>
          <cell r="J73">
            <v>385108</v>
          </cell>
        </row>
        <row r="74">
          <cell r="C74">
            <v>44621</v>
          </cell>
          <cell r="D74">
            <v>0.9508616700000011</v>
          </cell>
          <cell r="J74">
            <v>158250</v>
          </cell>
        </row>
        <row r="75">
          <cell r="C75">
            <v>44713</v>
          </cell>
          <cell r="D75">
            <v>2.720861670000001</v>
          </cell>
          <cell r="J75">
            <v>37500</v>
          </cell>
        </row>
        <row r="76">
          <cell r="C76">
            <v>44805</v>
          </cell>
          <cell r="D76">
            <v>2.720861670000001</v>
          </cell>
          <cell r="J76">
            <v>100000</v>
          </cell>
        </row>
        <row r="77">
          <cell r="C77">
            <v>44896</v>
          </cell>
          <cell r="D77">
            <v>2.720861670000001</v>
          </cell>
          <cell r="J77">
            <v>49500</v>
          </cell>
        </row>
        <row r="78">
          <cell r="C78">
            <v>44986</v>
          </cell>
          <cell r="D78">
            <v>2.720861670000001</v>
          </cell>
          <cell r="J78">
            <v>730358</v>
          </cell>
        </row>
        <row r="79">
          <cell r="C79">
            <v>45078</v>
          </cell>
          <cell r="D79">
            <v>2.9208616700000007</v>
          </cell>
        </row>
        <row r="80">
          <cell r="C80">
            <v>45170</v>
          </cell>
          <cell r="D80">
            <v>2.9208616700000007</v>
          </cell>
        </row>
        <row r="81">
          <cell r="C81">
            <v>45261</v>
          </cell>
          <cell r="D81">
            <v>2.9208616700000007</v>
          </cell>
          <cell r="J81">
            <v>500000</v>
          </cell>
        </row>
        <row r="82">
          <cell r="C82">
            <v>45352</v>
          </cell>
          <cell r="D82">
            <v>2.9208616700000007</v>
          </cell>
          <cell r="J82">
            <v>37474</v>
          </cell>
        </row>
        <row r="83">
          <cell r="J83">
            <v>98337</v>
          </cell>
        </row>
        <row r="84">
          <cell r="J84">
            <v>81547</v>
          </cell>
        </row>
        <row r="85">
          <cell r="J85">
            <v>13000</v>
          </cell>
        </row>
        <row r="86">
          <cell r="J86">
            <v>730358</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20A54-1E84-42AD-9553-65FAE94A6B65}">
  <sheetPr>
    <tabColor rgb="FF002060"/>
    <pageSetUpPr fitToPage="1"/>
  </sheetPr>
  <dimension ref="A1:AIP113"/>
  <sheetViews>
    <sheetView tabSelected="1" zoomScale="51" zoomScaleNormal="51" workbookViewId="0">
      <selection activeCell="B4" sqref="B4"/>
    </sheetView>
  </sheetViews>
  <sheetFormatPr defaultRowHeight="15.5" x14ac:dyDescent="0.35"/>
  <cols>
    <col min="1" max="1" width="4.84375" customWidth="1"/>
    <col min="2" max="3" width="12.69140625" customWidth="1"/>
    <col min="4" max="4" width="61" customWidth="1"/>
    <col min="5" max="5" width="26" customWidth="1"/>
    <col min="6" max="6" width="24.765625" customWidth="1"/>
    <col min="7" max="7" width="22.84375" customWidth="1"/>
    <col min="8" max="8" width="24.84375" customWidth="1"/>
    <col min="9" max="9" width="22.765625" customWidth="1"/>
    <col min="10" max="10" width="24.765625" customWidth="1"/>
    <col min="11" max="11" width="23.84375" customWidth="1"/>
    <col min="12" max="12" width="24.765625" customWidth="1"/>
    <col min="13" max="13" width="24.84375" customWidth="1"/>
    <col min="14" max="14" width="25.4609375" customWidth="1"/>
    <col min="15" max="15" width="4.69140625" customWidth="1"/>
    <col min="16" max="16" width="7.23046875" customWidth="1"/>
    <col min="17" max="17" width="23.23046875" customWidth="1"/>
    <col min="18" max="18" width="30.84375" customWidth="1"/>
    <col min="19" max="19" width="23.765625" customWidth="1"/>
    <col min="20" max="20" width="24.84375" customWidth="1"/>
    <col min="21" max="21" width="25" customWidth="1"/>
    <col min="22" max="22" width="23.84375" customWidth="1"/>
    <col min="23" max="23" width="22" customWidth="1"/>
    <col min="24" max="24" width="25.84375" customWidth="1"/>
    <col min="25" max="25" width="22.765625" customWidth="1"/>
    <col min="26" max="26" width="25.765625" customWidth="1"/>
    <col min="27" max="27" width="27" customWidth="1"/>
    <col min="28" max="28" width="4.69140625" customWidth="1"/>
    <col min="29" max="29" width="12.84375" customWidth="1"/>
    <col min="30" max="30" width="24.53515625" customWidth="1"/>
    <col min="31" max="31" width="23.765625" customWidth="1"/>
    <col min="32" max="32" width="23.23046875" customWidth="1"/>
    <col min="33" max="36" width="23.765625" customWidth="1"/>
    <col min="37" max="37" width="25" customWidth="1"/>
    <col min="38" max="38" width="26.765625" customWidth="1"/>
    <col min="39" max="39" width="26.53515625" customWidth="1"/>
  </cols>
  <sheetData>
    <row r="1" spans="1:926" s="2" customFormat="1" ht="72" customHeight="1" thickTop="1" thickBot="1" x14ac:dyDescent="0.4">
      <c r="A1" s="221" t="s">
        <v>0</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23"/>
      <c r="AE1" s="223"/>
      <c r="AF1" s="223"/>
      <c r="AG1" s="223"/>
      <c r="AH1" s="223"/>
      <c r="AI1" s="223"/>
      <c r="AJ1" s="223"/>
      <c r="AK1" s="223"/>
      <c r="AL1" s="223"/>
      <c r="AM1" s="224"/>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row>
    <row r="2" spans="1:926" s="4" customFormat="1" ht="57.75" customHeight="1" thickTop="1" thickBot="1" x14ac:dyDescent="0.4">
      <c r="A2" s="225" t="s">
        <v>1</v>
      </c>
      <c r="B2" s="226"/>
      <c r="C2" s="226"/>
      <c r="D2" s="226"/>
      <c r="E2" s="226"/>
      <c r="F2" s="226"/>
      <c r="G2" s="226"/>
      <c r="H2" s="226"/>
      <c r="I2" s="226"/>
      <c r="J2" s="226"/>
      <c r="K2" s="226"/>
      <c r="L2" s="226"/>
      <c r="M2" s="226"/>
      <c r="N2" s="227"/>
      <c r="O2" s="3"/>
      <c r="P2" s="225" t="s">
        <v>2</v>
      </c>
      <c r="Q2" s="226"/>
      <c r="R2" s="226"/>
      <c r="S2" s="226"/>
      <c r="T2" s="226"/>
      <c r="U2" s="226"/>
      <c r="V2" s="226"/>
      <c r="W2" s="226"/>
      <c r="X2" s="226"/>
      <c r="Y2" s="226"/>
      <c r="Z2" s="226"/>
      <c r="AA2" s="227"/>
      <c r="AB2" s="3"/>
      <c r="AC2" s="228" t="s">
        <v>3</v>
      </c>
      <c r="AD2" s="229"/>
      <c r="AE2" s="229"/>
      <c r="AF2" s="229"/>
      <c r="AG2" s="229"/>
      <c r="AH2" s="229"/>
      <c r="AI2" s="229"/>
      <c r="AJ2" s="229"/>
      <c r="AK2" s="229"/>
      <c r="AL2" s="229"/>
      <c r="AM2" s="230"/>
    </row>
    <row r="3" spans="1:926" ht="17.25" customHeight="1" thickTop="1" x14ac:dyDescent="0.35">
      <c r="A3" s="5"/>
      <c r="B3" s="6"/>
      <c r="C3" s="6"/>
      <c r="D3" s="6"/>
      <c r="E3" s="6"/>
      <c r="F3" s="6"/>
      <c r="G3" s="6"/>
      <c r="H3" s="6"/>
      <c r="I3" s="6"/>
      <c r="J3" s="6"/>
      <c r="K3" s="6"/>
      <c r="L3" s="6"/>
      <c r="M3" s="6"/>
      <c r="N3" s="7"/>
      <c r="P3" s="5"/>
      <c r="Q3" s="6"/>
      <c r="R3" s="6"/>
      <c r="S3" s="6"/>
      <c r="T3" s="6"/>
      <c r="U3" s="6"/>
      <c r="V3" s="6"/>
      <c r="W3" s="6"/>
      <c r="X3" s="6"/>
      <c r="Y3" s="6"/>
      <c r="Z3" s="6"/>
      <c r="AA3" s="7"/>
      <c r="AC3" s="5"/>
      <c r="AD3" s="6"/>
      <c r="AE3" s="6"/>
      <c r="AF3" s="6"/>
      <c r="AG3" s="6"/>
      <c r="AH3" s="6"/>
      <c r="AI3" s="6"/>
      <c r="AJ3" s="6"/>
      <c r="AK3" s="6"/>
      <c r="AL3" s="6"/>
      <c r="AM3" s="7"/>
    </row>
    <row r="4" spans="1:926" ht="35" x14ac:dyDescent="0.7">
      <c r="A4" s="8"/>
      <c r="B4" s="9" t="s">
        <v>4</v>
      </c>
      <c r="N4" s="10"/>
      <c r="P4" s="8"/>
      <c r="Q4" s="9" t="s">
        <v>5</v>
      </c>
      <c r="AA4" s="10"/>
      <c r="AC4" s="8"/>
      <c r="AD4" s="11"/>
      <c r="AM4" s="10"/>
    </row>
    <row r="5" spans="1:926" ht="84.5" thickBot="1" x14ac:dyDescent="0.65">
      <c r="A5" s="8"/>
      <c r="D5" s="12"/>
      <c r="F5" s="13" t="s">
        <v>6</v>
      </c>
      <c r="G5" s="14"/>
      <c r="H5" s="15" t="s">
        <v>7</v>
      </c>
      <c r="I5" s="14"/>
      <c r="J5" s="16" t="s">
        <v>8</v>
      </c>
      <c r="K5" s="14"/>
      <c r="L5" s="13" t="s">
        <v>9</v>
      </c>
      <c r="N5" s="10"/>
      <c r="P5" s="8"/>
      <c r="Q5" s="17" t="s">
        <v>10</v>
      </c>
      <c r="AA5" s="10"/>
      <c r="AC5" s="8"/>
      <c r="AM5" s="10"/>
    </row>
    <row r="6" spans="1:926" ht="38" thickTop="1" x14ac:dyDescent="0.75">
      <c r="A6" s="8"/>
      <c r="D6" s="18" t="s">
        <v>11</v>
      </c>
      <c r="E6" s="19" t="s">
        <v>12</v>
      </c>
      <c r="F6" s="213">
        <f>98.275+18.5</f>
        <v>116.77500000000001</v>
      </c>
      <c r="G6" s="12"/>
      <c r="H6" s="215">
        <f>SUM('[1]Revenue Base Data  DO NOT PRINT'!T3)</f>
        <v>82.929882000000006</v>
      </c>
      <c r="I6" s="12"/>
      <c r="J6" s="231">
        <f>H6/F6</f>
        <v>0.71016811817597947</v>
      </c>
      <c r="K6" s="12"/>
      <c r="L6" s="219">
        <f>F6-H6</f>
        <v>33.845117999999999</v>
      </c>
      <c r="M6" s="20"/>
      <c r="N6" s="10"/>
      <c r="P6" s="8"/>
      <c r="Q6" s="14" t="s">
        <v>13</v>
      </c>
      <c r="AA6" s="10"/>
      <c r="AC6" s="8"/>
      <c r="AM6" s="10"/>
    </row>
    <row r="7" spans="1:926" ht="36" customHeight="1" thickBot="1" x14ac:dyDescent="0.55000000000000004">
      <c r="A7" s="8"/>
      <c r="D7" s="21" t="s">
        <v>14</v>
      </c>
      <c r="E7" s="22"/>
      <c r="F7" s="214"/>
      <c r="G7" s="23"/>
      <c r="H7" s="216"/>
      <c r="I7" s="23"/>
      <c r="J7" s="232"/>
      <c r="K7" s="23"/>
      <c r="L7" s="220"/>
      <c r="M7" s="20"/>
      <c r="N7" s="10"/>
      <c r="P7" s="8"/>
      <c r="AA7" s="10"/>
      <c r="AC7" s="8"/>
      <c r="AM7" s="10"/>
    </row>
    <row r="8" spans="1:926" ht="26.25" customHeight="1" thickTop="1" thickBot="1" x14ac:dyDescent="0.65">
      <c r="A8" s="8"/>
      <c r="F8" s="12"/>
      <c r="G8" s="12"/>
      <c r="H8" s="24"/>
      <c r="I8" s="12"/>
      <c r="J8" s="12"/>
      <c r="K8" s="12"/>
      <c r="L8" s="12"/>
      <c r="M8" s="20"/>
      <c r="N8" s="10"/>
      <c r="P8" s="8"/>
      <c r="Q8" s="14" t="s">
        <v>15</v>
      </c>
      <c r="AA8" s="10"/>
      <c r="AC8" s="8"/>
      <c r="AM8" s="10"/>
    </row>
    <row r="9" spans="1:926" ht="38" thickTop="1" x14ac:dyDescent="0.75">
      <c r="A9" s="8"/>
      <c r="D9" s="25" t="s">
        <v>16</v>
      </c>
      <c r="E9" s="26"/>
      <c r="F9" s="196">
        <v>24.398</v>
      </c>
      <c r="G9" s="12"/>
      <c r="H9" s="198">
        <f>SUM('[1]Revenue Base Data  DO NOT PRINT'!T7:T8)</f>
        <v>8.169155270000001</v>
      </c>
      <c r="I9" s="27"/>
      <c r="J9" s="200">
        <f>H9/F9</f>
        <v>0.33482889048282649</v>
      </c>
      <c r="K9" s="27"/>
      <c r="L9" s="198">
        <f>F9-H9</f>
        <v>16.228844729999999</v>
      </c>
      <c r="M9" s="20"/>
      <c r="N9" s="10"/>
      <c r="P9" s="8"/>
      <c r="Q9" s="14"/>
      <c r="AA9" s="10"/>
      <c r="AC9" s="8"/>
      <c r="AM9" s="10"/>
    </row>
    <row r="10" spans="1:926" ht="28.5" thickBot="1" x14ac:dyDescent="0.65">
      <c r="A10" s="8"/>
      <c r="D10" s="28" t="s">
        <v>17</v>
      </c>
      <c r="E10" s="22"/>
      <c r="F10" s="197"/>
      <c r="G10" s="23"/>
      <c r="H10" s="199"/>
      <c r="I10" s="23"/>
      <c r="J10" s="201"/>
      <c r="K10" s="23"/>
      <c r="L10" s="199"/>
      <c r="M10" s="20"/>
      <c r="N10" s="10"/>
      <c r="P10" s="8"/>
      <c r="Q10" s="17" t="s">
        <v>18</v>
      </c>
      <c r="AA10" s="10"/>
      <c r="AC10" s="8"/>
      <c r="AM10" s="10"/>
    </row>
    <row r="11" spans="1:926" ht="28.5" customHeight="1" thickTop="1" thickBot="1" x14ac:dyDescent="0.55000000000000004">
      <c r="A11" s="8"/>
      <c r="D11" s="12"/>
      <c r="F11" s="12"/>
      <c r="G11" s="12"/>
      <c r="H11" s="29"/>
      <c r="I11" s="29"/>
      <c r="J11" s="29"/>
      <c r="K11" s="29"/>
      <c r="L11" s="29"/>
      <c r="M11" s="20"/>
      <c r="N11" s="10"/>
      <c r="P11" s="8"/>
      <c r="Q11" s="30" t="s">
        <v>19</v>
      </c>
      <c r="AA11" s="10"/>
      <c r="AC11" s="8"/>
      <c r="AM11" s="10"/>
    </row>
    <row r="12" spans="1:926" ht="38" thickTop="1" x14ac:dyDescent="0.75">
      <c r="A12" s="8"/>
      <c r="D12" s="25" t="s">
        <v>20</v>
      </c>
      <c r="E12" s="22"/>
      <c r="F12" s="213">
        <v>24.75</v>
      </c>
      <c r="G12" s="12"/>
      <c r="H12" s="215">
        <f>SUM('[1]Revenue Base Data  DO NOT PRINT'!T10:T11)</f>
        <v>17.97</v>
      </c>
      <c r="I12" s="12"/>
      <c r="J12" s="217">
        <f>H12/F12</f>
        <v>0.72606060606060596</v>
      </c>
      <c r="K12" s="12"/>
      <c r="L12" s="219">
        <f>F12-H12</f>
        <v>6.7800000000000011</v>
      </c>
      <c r="M12" s="20"/>
      <c r="N12" s="10"/>
      <c r="P12" s="8"/>
      <c r="AA12" s="10"/>
      <c r="AC12" s="8"/>
      <c r="AM12" s="10"/>
    </row>
    <row r="13" spans="1:926" ht="25.5" thickBot="1" x14ac:dyDescent="0.55000000000000004">
      <c r="A13" s="8"/>
      <c r="D13" s="21" t="s">
        <v>14</v>
      </c>
      <c r="E13" s="22"/>
      <c r="F13" s="214"/>
      <c r="G13" s="23"/>
      <c r="H13" s="216"/>
      <c r="I13" s="23"/>
      <c r="J13" s="218"/>
      <c r="K13" s="23"/>
      <c r="L13" s="220"/>
      <c r="M13" s="20"/>
      <c r="N13" s="10"/>
      <c r="P13" s="8"/>
      <c r="AA13" s="10"/>
      <c r="AC13" s="8"/>
      <c r="AM13" s="10"/>
    </row>
    <row r="14" spans="1:926" ht="27.75" customHeight="1" thickTop="1" thickBot="1" x14ac:dyDescent="0.6">
      <c r="A14" s="8"/>
      <c r="D14" s="31"/>
      <c r="F14" s="12"/>
      <c r="G14" s="12"/>
      <c r="H14" s="12"/>
      <c r="I14" s="12"/>
      <c r="J14" s="32"/>
      <c r="K14" s="12"/>
      <c r="L14" s="12"/>
      <c r="M14" s="20"/>
      <c r="N14" s="10"/>
      <c r="P14" s="8"/>
      <c r="Q14" s="14"/>
      <c r="AA14" s="10"/>
      <c r="AC14" s="8"/>
      <c r="AM14" s="10"/>
    </row>
    <row r="15" spans="1:926" ht="38" thickTop="1" x14ac:dyDescent="0.75">
      <c r="A15" s="8"/>
      <c r="D15" s="25" t="s">
        <v>21</v>
      </c>
      <c r="E15" s="22"/>
      <c r="F15" s="196">
        <f>SUM('[1]Revenue Base Data  DO NOT PRINT'!R13:R14)</f>
        <v>4.13</v>
      </c>
      <c r="G15" s="12"/>
      <c r="H15" s="198">
        <f>SUM('[1]Revenue Base Data  DO NOT PRINT'!T13:T14)</f>
        <v>1.048</v>
      </c>
      <c r="I15" s="12"/>
      <c r="J15" s="200">
        <f>H15/F15</f>
        <v>0.25375302663438259</v>
      </c>
      <c r="K15" s="12"/>
      <c r="L15" s="198">
        <f>F15-H15</f>
        <v>3.0819999999999999</v>
      </c>
      <c r="M15" s="20"/>
      <c r="N15" s="10"/>
      <c r="P15" s="8"/>
      <c r="AA15" s="10"/>
      <c r="AC15" s="8"/>
      <c r="AM15" s="10"/>
    </row>
    <row r="16" spans="1:926" ht="25.5" thickBot="1" x14ac:dyDescent="0.55000000000000004">
      <c r="A16" s="8"/>
      <c r="D16" s="28" t="s">
        <v>17</v>
      </c>
      <c r="F16" s="197"/>
      <c r="G16" s="23"/>
      <c r="H16" s="199"/>
      <c r="I16" s="23"/>
      <c r="J16" s="201"/>
      <c r="K16" s="23"/>
      <c r="L16" s="199"/>
      <c r="M16" s="20"/>
      <c r="N16" s="10"/>
      <c r="P16" s="8"/>
      <c r="AA16" s="10"/>
      <c r="AC16" s="8"/>
      <c r="AM16" s="10"/>
    </row>
    <row r="17" spans="1:39" ht="26.25" customHeight="1" thickTop="1" x14ac:dyDescent="0.5">
      <c r="A17" s="8"/>
      <c r="B17" s="33"/>
      <c r="M17" s="20"/>
      <c r="N17" s="10"/>
      <c r="P17" s="8"/>
      <c r="AA17" s="10"/>
      <c r="AC17" s="8"/>
      <c r="AM17" s="10"/>
    </row>
    <row r="18" spans="1:39" ht="26.25" customHeight="1" x14ac:dyDescent="0.6">
      <c r="A18" s="8"/>
      <c r="B18" s="34" t="s">
        <v>12</v>
      </c>
      <c r="C18" s="35" t="s">
        <v>22</v>
      </c>
      <c r="M18" s="20"/>
      <c r="N18" s="10"/>
      <c r="P18" s="8"/>
      <c r="AA18" s="10"/>
      <c r="AC18" s="8"/>
      <c r="AM18" s="10"/>
    </row>
    <row r="19" spans="1:39" ht="21" customHeight="1" x14ac:dyDescent="0.5">
      <c r="A19" s="8"/>
      <c r="D19" s="12"/>
      <c r="H19" s="36"/>
      <c r="I19" s="36"/>
      <c r="J19" s="36"/>
      <c r="K19" s="37"/>
      <c r="L19" s="36"/>
      <c r="M19" s="20"/>
      <c r="N19" s="10"/>
      <c r="P19" s="8"/>
      <c r="AA19" s="10"/>
      <c r="AC19" s="8"/>
      <c r="AM19" s="10"/>
    </row>
    <row r="20" spans="1:39" ht="35" x14ac:dyDescent="0.7">
      <c r="A20" s="8"/>
      <c r="B20" s="9" t="s">
        <v>23</v>
      </c>
      <c r="H20" s="38"/>
      <c r="I20" s="39"/>
      <c r="J20" s="39"/>
      <c r="K20" s="39"/>
      <c r="L20" s="39"/>
      <c r="M20" s="20"/>
      <c r="N20" s="10"/>
      <c r="P20" s="8"/>
      <c r="AA20" s="10"/>
      <c r="AC20" s="8"/>
      <c r="AM20" s="10"/>
    </row>
    <row r="21" spans="1:39" ht="20.25" customHeight="1" x14ac:dyDescent="0.45">
      <c r="A21" s="8"/>
      <c r="H21" s="38"/>
      <c r="I21" s="39"/>
      <c r="J21" s="39"/>
      <c r="K21" s="39"/>
      <c r="L21" s="39"/>
      <c r="M21" s="39"/>
      <c r="N21" s="10"/>
      <c r="P21" s="8"/>
      <c r="AA21" s="10"/>
      <c r="AC21" s="8"/>
      <c r="AM21" s="10"/>
    </row>
    <row r="22" spans="1:39" ht="28" x14ac:dyDescent="0.6">
      <c r="A22" s="8"/>
      <c r="B22" s="14" t="s">
        <v>24</v>
      </c>
      <c r="F22" s="40"/>
      <c r="N22" s="10"/>
      <c r="P22" s="8"/>
      <c r="S22" s="41"/>
      <c r="AA22" s="10"/>
      <c r="AC22" s="8"/>
      <c r="AM22" s="10"/>
    </row>
    <row r="23" spans="1:39" ht="28.5" customHeight="1" x14ac:dyDescent="0.6">
      <c r="A23" s="8"/>
      <c r="B23" s="14" t="s">
        <v>25</v>
      </c>
      <c r="I23" s="39"/>
      <c r="J23" s="39"/>
      <c r="K23" s="39"/>
      <c r="L23" s="39"/>
      <c r="M23" s="39"/>
      <c r="N23" s="10"/>
      <c r="P23" s="8"/>
      <c r="AA23" s="10"/>
      <c r="AC23" s="8"/>
      <c r="AM23" s="10"/>
    </row>
    <row r="24" spans="1:39" ht="21" customHeight="1" x14ac:dyDescent="0.4">
      <c r="A24" s="8"/>
      <c r="N24" s="10"/>
      <c r="P24" s="8"/>
      <c r="AA24" s="10"/>
      <c r="AC24" s="202"/>
      <c r="AD24" s="203"/>
      <c r="AE24" s="203"/>
      <c r="AF24" s="203"/>
      <c r="AG24" s="203"/>
      <c r="AH24" s="203"/>
      <c r="AI24" s="203"/>
      <c r="AJ24" s="203"/>
      <c r="AK24" s="203"/>
      <c r="AL24" s="203"/>
      <c r="AM24" s="204"/>
    </row>
    <row r="25" spans="1:39" ht="27.5" x14ac:dyDescent="0.55000000000000004">
      <c r="A25" s="8"/>
      <c r="B25" s="14" t="s">
        <v>26</v>
      </c>
      <c r="N25" s="10"/>
      <c r="P25" s="8"/>
      <c r="AA25" s="10"/>
      <c r="AC25" s="8"/>
      <c r="AM25" s="10"/>
    </row>
    <row r="26" spans="1:39" ht="26.25" customHeight="1" x14ac:dyDescent="0.6">
      <c r="A26" s="8"/>
      <c r="B26" s="14" t="s">
        <v>27</v>
      </c>
      <c r="N26" s="10"/>
      <c r="P26" s="8"/>
      <c r="S26" s="42"/>
      <c r="AA26" s="10"/>
      <c r="AC26" s="8"/>
      <c r="AM26" s="10"/>
    </row>
    <row r="27" spans="1:39" ht="21" customHeight="1" x14ac:dyDescent="0.4">
      <c r="A27" s="8"/>
      <c r="N27" s="10"/>
      <c r="P27" s="8"/>
      <c r="S27" s="43"/>
      <c r="T27" s="44"/>
      <c r="AA27" s="10"/>
      <c r="AC27" s="45"/>
      <c r="AD27" s="46"/>
      <c r="AM27" s="10"/>
    </row>
    <row r="28" spans="1:39" ht="28" thickBot="1" x14ac:dyDescent="0.6">
      <c r="A28" s="8"/>
      <c r="B28" s="17" t="s">
        <v>28</v>
      </c>
      <c r="N28" s="10"/>
      <c r="P28" s="8"/>
      <c r="R28" s="42"/>
      <c r="S28" s="43"/>
      <c r="T28" s="47"/>
      <c r="AA28" s="10"/>
      <c r="AC28" s="48"/>
      <c r="AD28" s="49"/>
      <c r="AE28" s="50"/>
      <c r="AF28" s="50"/>
      <c r="AG28" s="50"/>
      <c r="AH28" s="50"/>
      <c r="AI28" s="50"/>
      <c r="AJ28" s="50"/>
      <c r="AK28" s="50"/>
      <c r="AL28" s="50"/>
      <c r="AM28" s="51"/>
    </row>
    <row r="29" spans="1:39" ht="26.25" customHeight="1" thickTop="1" x14ac:dyDescent="0.6">
      <c r="A29" s="8"/>
      <c r="B29" s="17" t="s">
        <v>29</v>
      </c>
      <c r="I29" s="52"/>
      <c r="J29" s="52"/>
      <c r="K29" s="52"/>
      <c r="L29" s="52"/>
      <c r="N29" s="10"/>
      <c r="P29" s="8"/>
      <c r="R29" s="42"/>
      <c r="S29" s="43"/>
      <c r="T29" s="47"/>
      <c r="AA29" s="10"/>
      <c r="AC29" s="8"/>
      <c r="AD29" s="46"/>
      <c r="AM29" s="10"/>
    </row>
    <row r="30" spans="1:39" ht="35" x14ac:dyDescent="0.7">
      <c r="A30" s="53"/>
      <c r="B30" s="14" t="s">
        <v>30</v>
      </c>
      <c r="M30" s="54"/>
      <c r="N30" s="10"/>
      <c r="P30" s="8"/>
      <c r="AA30" s="10"/>
      <c r="AC30" s="8"/>
      <c r="AD30" s="9" t="s">
        <v>31</v>
      </c>
      <c r="AM30" s="10"/>
    </row>
    <row r="31" spans="1:39" ht="35" x14ac:dyDescent="0.7">
      <c r="A31" s="53"/>
      <c r="B31" s="17" t="s">
        <v>32</v>
      </c>
      <c r="M31" s="55"/>
      <c r="N31" s="10"/>
      <c r="P31" s="56" t="s">
        <v>33</v>
      </c>
      <c r="AA31" s="57"/>
      <c r="AC31" s="8"/>
      <c r="AD31" s="9"/>
      <c r="AM31" s="10"/>
    </row>
    <row r="32" spans="1:39" ht="28" x14ac:dyDescent="0.6">
      <c r="A32" s="53"/>
      <c r="B32" s="14" t="s">
        <v>34</v>
      </c>
      <c r="K32" s="58"/>
      <c r="L32" s="58"/>
      <c r="M32" s="55"/>
      <c r="N32" s="59"/>
      <c r="P32" s="8"/>
      <c r="AA32" s="10"/>
      <c r="AC32" s="8"/>
      <c r="AD32" s="14" t="s">
        <v>35</v>
      </c>
      <c r="AM32" s="10"/>
    </row>
    <row r="33" spans="1:45" ht="28" x14ac:dyDescent="0.6">
      <c r="A33" s="53"/>
      <c r="B33" s="14"/>
      <c r="H33" s="52"/>
      <c r="J33" s="58"/>
      <c r="K33" s="58"/>
      <c r="L33" s="60"/>
      <c r="M33" s="12"/>
      <c r="N33" s="10"/>
      <c r="P33" s="8"/>
      <c r="Q33" s="14"/>
      <c r="R33" s="42"/>
      <c r="S33" s="42"/>
      <c r="T33" s="42"/>
      <c r="U33" s="42"/>
      <c r="V33" s="42"/>
      <c r="W33" s="42"/>
      <c r="X33" s="42"/>
      <c r="Y33" s="42"/>
      <c r="Z33" s="42"/>
      <c r="AA33" s="10"/>
      <c r="AC33" s="8"/>
      <c r="AD33" s="14" t="s">
        <v>36</v>
      </c>
      <c r="AJ33" s="14"/>
      <c r="AM33" s="10"/>
    </row>
    <row r="34" spans="1:45" ht="28" x14ac:dyDescent="0.6">
      <c r="A34" s="53"/>
      <c r="B34" s="17" t="s">
        <v>37</v>
      </c>
      <c r="J34" s="58"/>
      <c r="K34" s="58"/>
      <c r="L34" s="58"/>
      <c r="M34" s="55"/>
      <c r="N34" s="10"/>
      <c r="P34" s="8"/>
      <c r="AA34" s="10"/>
      <c r="AC34" s="8"/>
      <c r="AM34" s="10"/>
    </row>
    <row r="35" spans="1:45" ht="28" x14ac:dyDescent="0.6">
      <c r="A35" s="53"/>
      <c r="N35" s="10"/>
      <c r="P35" s="8"/>
      <c r="AA35" s="10"/>
      <c r="AC35" s="8"/>
      <c r="AE35" s="61" t="s">
        <v>38</v>
      </c>
      <c r="AF35" s="14"/>
      <c r="AG35" s="14"/>
      <c r="AH35" s="62" t="s">
        <v>39</v>
      </c>
      <c r="AM35" s="10"/>
    </row>
    <row r="36" spans="1:45" ht="28" x14ac:dyDescent="0.6">
      <c r="A36" s="53"/>
      <c r="B36" s="17" t="s">
        <v>40</v>
      </c>
      <c r="N36" s="10"/>
      <c r="P36" s="8"/>
      <c r="AA36" s="10"/>
      <c r="AC36" s="8"/>
      <c r="AD36" s="42"/>
      <c r="AE36" s="14" t="s">
        <v>41</v>
      </c>
      <c r="AF36" s="14"/>
      <c r="AG36" s="14"/>
      <c r="AH36" s="63">
        <f>'[1]Revenue Base Data  DO NOT PRINT'!J73</f>
        <v>385108</v>
      </c>
      <c r="AM36" s="10"/>
    </row>
    <row r="37" spans="1:45" ht="28" x14ac:dyDescent="0.55000000000000004">
      <c r="A37" s="53"/>
      <c r="J37" s="58"/>
      <c r="K37" s="58"/>
      <c r="L37" s="58"/>
      <c r="M37" s="55"/>
      <c r="N37" s="10"/>
      <c r="P37" s="8"/>
      <c r="R37" s="64"/>
      <c r="S37" s="41"/>
      <c r="AA37" s="10"/>
      <c r="AC37" s="8"/>
      <c r="AE37" s="14" t="s">
        <v>42</v>
      </c>
      <c r="AF37" s="14"/>
      <c r="AG37" s="14"/>
      <c r="AH37" s="63">
        <f>'[1]Revenue Base Data  DO NOT PRINT'!J74</f>
        <v>158250</v>
      </c>
      <c r="AM37" s="10"/>
      <c r="AP37" s="14"/>
    </row>
    <row r="38" spans="1:45" ht="28" x14ac:dyDescent="0.6">
      <c r="A38" s="53"/>
      <c r="B38" s="17" t="s">
        <v>43</v>
      </c>
      <c r="I38" s="58"/>
      <c r="J38" s="58"/>
      <c r="K38" s="58"/>
      <c r="L38" s="58"/>
      <c r="M38" s="55"/>
      <c r="N38" s="59"/>
      <c r="P38" s="8"/>
      <c r="Q38" s="14" t="s">
        <v>44</v>
      </c>
      <c r="AA38" s="10"/>
      <c r="AC38" s="8"/>
      <c r="AE38" s="65" t="s">
        <v>45</v>
      </c>
      <c r="AF38" s="65"/>
      <c r="AG38" s="65"/>
      <c r="AH38" s="66">
        <f>'[1]Revenue Base Data  DO NOT PRINT'!J75</f>
        <v>37500</v>
      </c>
      <c r="AJ38" s="67"/>
      <c r="AK38" s="68"/>
      <c r="AM38" s="10"/>
      <c r="AP38" s="14"/>
      <c r="AQ38" s="14"/>
      <c r="AR38" s="14"/>
      <c r="AS38" s="69"/>
    </row>
    <row r="39" spans="1:45" ht="47" x14ac:dyDescent="0.6">
      <c r="A39" s="53"/>
      <c r="B39" s="70"/>
      <c r="E39" s="71" t="s">
        <v>46</v>
      </c>
      <c r="F39" s="72" t="s">
        <v>47</v>
      </c>
      <c r="G39" s="73" t="s">
        <v>48</v>
      </c>
      <c r="I39" s="58"/>
      <c r="M39" s="14"/>
      <c r="N39" s="10"/>
      <c r="P39" s="8"/>
      <c r="Q39" s="14" t="s">
        <v>49</v>
      </c>
      <c r="AA39" s="10"/>
      <c r="AC39" s="8"/>
      <c r="AE39" s="74" t="s">
        <v>50</v>
      </c>
      <c r="AF39" s="14"/>
      <c r="AG39" s="14"/>
      <c r="AH39" s="63">
        <f>'[1]Revenue Base Data  DO NOT PRINT'!J76</f>
        <v>100000</v>
      </c>
      <c r="AI39" s="75" t="s">
        <v>51</v>
      </c>
      <c r="AJ39" s="76"/>
      <c r="AK39" s="76"/>
      <c r="AL39" s="14"/>
      <c r="AM39" s="77"/>
      <c r="AP39" s="14"/>
      <c r="AQ39" s="17"/>
      <c r="AR39" s="14"/>
      <c r="AS39" s="78"/>
    </row>
    <row r="40" spans="1:45" ht="28" x14ac:dyDescent="0.6">
      <c r="A40" s="53"/>
      <c r="B40" s="14"/>
      <c r="C40" s="70" t="s">
        <v>52</v>
      </c>
      <c r="D40" s="79"/>
      <c r="E40" s="71" t="s">
        <v>53</v>
      </c>
      <c r="F40" s="80">
        <v>1.25</v>
      </c>
      <c r="G40" s="81" t="s">
        <v>54</v>
      </c>
      <c r="J40" s="58"/>
      <c r="K40" s="58"/>
      <c r="L40" s="58"/>
      <c r="M40" s="55"/>
      <c r="N40" s="10"/>
      <c r="P40" s="8"/>
      <c r="AA40" s="10"/>
      <c r="AC40" s="8"/>
      <c r="AE40" s="14" t="s">
        <v>55</v>
      </c>
      <c r="AF40" s="14"/>
      <c r="AG40" s="14"/>
      <c r="AH40" s="82">
        <f>'[1]Revenue Base Data  DO NOT PRINT'!J77</f>
        <v>49500</v>
      </c>
      <c r="AI40" s="14"/>
      <c r="AJ40" s="83"/>
      <c r="AK40" s="83"/>
      <c r="AL40" s="84"/>
      <c r="AM40" s="77"/>
      <c r="AQ40" s="17"/>
      <c r="AR40" s="14"/>
      <c r="AS40" s="78"/>
    </row>
    <row r="41" spans="1:45" ht="28.5" thickBot="1" x14ac:dyDescent="0.65">
      <c r="A41" s="53"/>
      <c r="B41" s="70"/>
      <c r="C41" s="70" t="s">
        <v>56</v>
      </c>
      <c r="D41" s="79"/>
      <c r="E41" s="71" t="s">
        <v>53</v>
      </c>
      <c r="F41" s="80">
        <v>0.1</v>
      </c>
      <c r="G41" s="81" t="s">
        <v>57</v>
      </c>
      <c r="H41" s="58"/>
      <c r="M41" s="55"/>
      <c r="N41" s="59"/>
      <c r="P41" s="8"/>
      <c r="Q41" s="14" t="s">
        <v>58</v>
      </c>
      <c r="S41" s="42"/>
      <c r="AA41" s="10"/>
      <c r="AC41" s="8"/>
      <c r="AE41" s="85" t="s">
        <v>59</v>
      </c>
      <c r="AF41" s="85"/>
      <c r="AG41" s="14"/>
      <c r="AH41" s="86">
        <f>'[1]Revenue Base Data  DO NOT PRINT'!J78</f>
        <v>730358</v>
      </c>
      <c r="AI41" s="14"/>
      <c r="AJ41" s="87"/>
      <c r="AK41" s="88"/>
      <c r="AL41" s="89"/>
      <c r="AM41" s="77"/>
      <c r="AO41" s="90"/>
      <c r="AQ41" s="17"/>
      <c r="AR41" s="14"/>
      <c r="AS41" s="78"/>
    </row>
    <row r="42" spans="1:45" ht="27" customHeight="1" thickTop="1" x14ac:dyDescent="0.55000000000000004">
      <c r="A42" s="53"/>
      <c r="B42" s="70"/>
      <c r="H42" s="58"/>
      <c r="I42" s="58"/>
      <c r="J42" s="58"/>
      <c r="K42" s="58"/>
      <c r="L42" s="60"/>
      <c r="M42" s="55"/>
      <c r="N42" s="59"/>
      <c r="P42" s="8"/>
      <c r="Q42" s="14" t="s">
        <v>60</v>
      </c>
      <c r="AA42" s="10"/>
      <c r="AC42" s="8"/>
      <c r="AE42" s="14"/>
      <c r="AF42" s="14"/>
      <c r="AG42" s="14"/>
      <c r="AH42" s="63"/>
      <c r="AI42" s="14"/>
      <c r="AJ42" s="88"/>
      <c r="AK42" s="88"/>
      <c r="AL42" s="14"/>
      <c r="AM42" s="77"/>
      <c r="AO42" s="90"/>
      <c r="AQ42" s="17"/>
      <c r="AR42" s="14"/>
      <c r="AS42" s="78"/>
    </row>
    <row r="43" spans="1:45" ht="28" x14ac:dyDescent="0.6">
      <c r="A43" s="53"/>
      <c r="B43" s="14" t="s">
        <v>61</v>
      </c>
      <c r="N43" s="10"/>
      <c r="P43" s="8"/>
      <c r="S43" s="42"/>
      <c r="AA43" s="10"/>
      <c r="AC43" s="8"/>
      <c r="AE43" s="61" t="s">
        <v>62</v>
      </c>
      <c r="AF43" s="14"/>
      <c r="AG43" s="14"/>
      <c r="AH43" s="63"/>
      <c r="AI43" s="14"/>
      <c r="AJ43" s="88"/>
      <c r="AK43" s="88"/>
      <c r="AL43" s="14"/>
      <c r="AM43" s="77"/>
      <c r="AO43" s="58"/>
      <c r="AQ43" s="17"/>
      <c r="AR43" s="14"/>
      <c r="AS43" s="78"/>
    </row>
    <row r="44" spans="1:45" ht="28" x14ac:dyDescent="0.6">
      <c r="A44" s="53"/>
      <c r="B44" s="14" t="s">
        <v>63</v>
      </c>
      <c r="N44" s="10"/>
      <c r="P44" s="8"/>
      <c r="Q44" s="91" t="s">
        <v>64</v>
      </c>
      <c r="AA44" s="10"/>
      <c r="AC44" s="8"/>
      <c r="AD44" s="42"/>
      <c r="AE44" s="14" t="s">
        <v>65</v>
      </c>
      <c r="AF44" s="14"/>
      <c r="AG44" s="14"/>
      <c r="AH44" s="63">
        <f>'[1]Revenue Base Data  DO NOT PRINT'!J81</f>
        <v>500000</v>
      </c>
      <c r="AI44" s="14"/>
      <c r="AJ44" s="88"/>
      <c r="AK44" s="88"/>
      <c r="AL44" s="14"/>
      <c r="AM44" s="77"/>
      <c r="AQ44" s="17"/>
      <c r="AR44" s="14"/>
      <c r="AS44" s="92"/>
    </row>
    <row r="45" spans="1:45" ht="28.5" customHeight="1" thickBot="1" x14ac:dyDescent="0.6">
      <c r="A45" s="53"/>
      <c r="B45" s="70"/>
      <c r="N45" s="10"/>
      <c r="P45" s="8"/>
      <c r="S45" s="93"/>
      <c r="AA45" s="10"/>
      <c r="AC45" s="8"/>
      <c r="AE45" s="14" t="s">
        <v>66</v>
      </c>
      <c r="AF45" s="14"/>
      <c r="AG45" s="14"/>
      <c r="AH45" s="63">
        <f>'[1]Revenue Base Data  DO NOT PRINT'!J82</f>
        <v>37474</v>
      </c>
      <c r="AI45" s="14"/>
      <c r="AJ45" s="88"/>
      <c r="AK45" s="88"/>
      <c r="AL45" s="14"/>
      <c r="AM45" s="77"/>
    </row>
    <row r="46" spans="1:45" ht="28.5" thickTop="1" x14ac:dyDescent="0.6">
      <c r="A46" s="205" t="s">
        <v>67</v>
      </c>
      <c r="B46" s="206"/>
      <c r="C46" s="207"/>
      <c r="D46" s="94" t="s">
        <v>68</v>
      </c>
      <c r="E46" s="95"/>
      <c r="F46" s="95"/>
      <c r="G46" s="95"/>
      <c r="H46" s="6"/>
      <c r="I46" s="6"/>
      <c r="J46" s="6"/>
      <c r="K46" s="6"/>
      <c r="L46" s="6"/>
      <c r="M46" s="6"/>
      <c r="N46" s="211" t="s">
        <v>69</v>
      </c>
      <c r="P46" s="8"/>
      <c r="Q46" s="91" t="s">
        <v>70</v>
      </c>
      <c r="AA46" s="10"/>
      <c r="AC46" s="8"/>
      <c r="AE46" s="14" t="s">
        <v>71</v>
      </c>
      <c r="AF46" s="14"/>
      <c r="AG46" s="14"/>
      <c r="AH46" s="63">
        <f>'[1]Revenue Base Data  DO NOT PRINT'!J83</f>
        <v>98337</v>
      </c>
      <c r="AI46" s="14"/>
      <c r="AJ46" s="88"/>
      <c r="AK46" s="88"/>
      <c r="AL46" s="14"/>
      <c r="AM46" s="77"/>
      <c r="AO46" s="58"/>
    </row>
    <row r="47" spans="1:45" ht="28.5" thickBot="1" x14ac:dyDescent="0.65">
      <c r="A47" s="208"/>
      <c r="B47" s="209"/>
      <c r="C47" s="210"/>
      <c r="D47" s="96" t="s">
        <v>72</v>
      </c>
      <c r="E47" s="97"/>
      <c r="F47" s="97"/>
      <c r="G47" s="97"/>
      <c r="H47" s="50"/>
      <c r="I47" s="50"/>
      <c r="J47" s="50"/>
      <c r="K47" s="50"/>
      <c r="L47" s="50"/>
      <c r="M47" s="50"/>
      <c r="N47" s="212"/>
      <c r="P47" s="8"/>
      <c r="V47" s="93"/>
      <c r="AA47" s="10"/>
      <c r="AC47" s="8"/>
      <c r="AE47" s="14" t="s">
        <v>73</v>
      </c>
      <c r="AF47" s="14"/>
      <c r="AG47" s="14"/>
      <c r="AH47" s="63">
        <f>'[1]Revenue Base Data  DO NOT PRINT'!J84</f>
        <v>81547</v>
      </c>
      <c r="AI47" s="14"/>
      <c r="AJ47" s="98"/>
      <c r="AK47" s="98"/>
      <c r="AL47" s="14"/>
      <c r="AM47" s="77"/>
      <c r="AO47" s="90"/>
    </row>
    <row r="48" spans="1:45" ht="35.25" customHeight="1" thickTop="1" x14ac:dyDescent="0.7">
      <c r="A48" s="8"/>
      <c r="B48" s="9"/>
      <c r="N48" s="77"/>
      <c r="P48" s="8"/>
      <c r="Q48" s="91" t="s">
        <v>74</v>
      </c>
      <c r="AA48" s="10"/>
      <c r="AC48" s="8"/>
      <c r="AE48" s="14" t="s">
        <v>75</v>
      </c>
      <c r="AF48" s="14"/>
      <c r="AG48" s="14"/>
      <c r="AH48" s="82">
        <f>'[1]Revenue Base Data  DO NOT PRINT'!J85</f>
        <v>13000</v>
      </c>
      <c r="AI48" s="14"/>
      <c r="AJ48" s="98"/>
      <c r="AK48" s="98"/>
      <c r="AL48" s="14"/>
      <c r="AM48" s="77"/>
      <c r="AO48" s="90"/>
    </row>
    <row r="49" spans="1:41" ht="35.5" thickBot="1" x14ac:dyDescent="0.75">
      <c r="A49" s="8"/>
      <c r="B49" s="9" t="s">
        <v>20</v>
      </c>
      <c r="N49" s="77"/>
      <c r="P49" s="8"/>
      <c r="Q49" s="14"/>
      <c r="R49" s="38"/>
      <c r="AA49" s="10"/>
      <c r="AC49" s="8"/>
      <c r="AE49" s="99" t="s">
        <v>62</v>
      </c>
      <c r="AF49" s="14"/>
      <c r="AG49" s="14"/>
      <c r="AH49" s="86">
        <f>'[1]Revenue Base Data  DO NOT PRINT'!J86</f>
        <v>730358</v>
      </c>
      <c r="AI49" s="14"/>
      <c r="AJ49" s="98"/>
      <c r="AK49" s="98"/>
      <c r="AL49" s="14"/>
      <c r="AM49" s="77"/>
      <c r="AO49" s="100"/>
    </row>
    <row r="50" spans="1:41" ht="28.5" thickTop="1" x14ac:dyDescent="0.6">
      <c r="A50" s="8"/>
      <c r="F50" s="38"/>
      <c r="G50" s="58"/>
      <c r="H50" s="58"/>
      <c r="I50" s="58"/>
      <c r="J50" s="58"/>
      <c r="N50" s="10"/>
      <c r="P50" s="169" t="s">
        <v>76</v>
      </c>
      <c r="Q50" s="170"/>
      <c r="R50" s="101" t="s">
        <v>77</v>
      </c>
      <c r="S50" s="6"/>
      <c r="T50" s="6"/>
      <c r="U50" s="6"/>
      <c r="V50" s="6"/>
      <c r="W50" s="6"/>
      <c r="X50" s="6"/>
      <c r="Y50" s="6"/>
      <c r="Z50" s="6"/>
      <c r="AA50" s="7"/>
      <c r="AC50" s="8"/>
      <c r="AI50" s="14"/>
      <c r="AJ50" s="88"/>
      <c r="AK50" s="88"/>
      <c r="AL50" s="14"/>
      <c r="AM50" s="77"/>
      <c r="AO50" s="90"/>
    </row>
    <row r="51" spans="1:41" ht="28.5" thickBot="1" x14ac:dyDescent="0.65">
      <c r="A51" s="8"/>
      <c r="B51" s="102"/>
      <c r="N51" s="10"/>
      <c r="P51" s="172"/>
      <c r="Q51" s="173"/>
      <c r="R51" s="103" t="s">
        <v>78</v>
      </c>
      <c r="S51" s="50"/>
      <c r="T51" s="50"/>
      <c r="U51" s="50"/>
      <c r="V51" s="50"/>
      <c r="W51" s="50"/>
      <c r="X51" s="50"/>
      <c r="Y51" s="50"/>
      <c r="Z51" s="50"/>
      <c r="AA51" s="51"/>
      <c r="AC51" s="8"/>
      <c r="AD51" s="14" t="s">
        <v>79</v>
      </c>
      <c r="AE51" s="14"/>
      <c r="AF51" s="14"/>
      <c r="AG51" s="14"/>
      <c r="AH51" s="14"/>
      <c r="AI51" s="14"/>
      <c r="AJ51" s="14"/>
      <c r="AK51" s="14"/>
      <c r="AL51" s="14"/>
      <c r="AM51" s="77"/>
      <c r="AO51" s="58"/>
    </row>
    <row r="52" spans="1:41" ht="28" thickTop="1" x14ac:dyDescent="0.55000000000000004">
      <c r="A52" s="8"/>
      <c r="B52" s="102"/>
      <c r="N52" s="10"/>
      <c r="P52" s="8"/>
      <c r="AA52" s="10"/>
      <c r="AC52" s="8"/>
      <c r="AD52" s="14" t="s">
        <v>80</v>
      </c>
      <c r="AH52" s="14"/>
      <c r="AI52" s="14"/>
      <c r="AM52" s="77"/>
    </row>
    <row r="53" spans="1:41" ht="35.5" thickBot="1" x14ac:dyDescent="0.75">
      <c r="A53" s="8"/>
      <c r="B53" s="102"/>
      <c r="N53" s="10"/>
      <c r="P53" s="8"/>
      <c r="Q53" s="9" t="s">
        <v>81</v>
      </c>
      <c r="AA53" s="10"/>
      <c r="AC53" s="8"/>
      <c r="AM53" s="77"/>
    </row>
    <row r="54" spans="1:41" ht="27.75" customHeight="1" thickTop="1" x14ac:dyDescent="0.5">
      <c r="A54" s="8"/>
      <c r="B54" s="102"/>
      <c r="N54" s="10"/>
      <c r="P54" s="8"/>
      <c r="AA54" s="10"/>
      <c r="AC54" s="192" t="s">
        <v>76</v>
      </c>
      <c r="AD54" s="193"/>
      <c r="AE54" s="184" t="s">
        <v>82</v>
      </c>
      <c r="AF54" s="185"/>
      <c r="AG54" s="185"/>
      <c r="AH54" s="185"/>
      <c r="AI54" s="185"/>
      <c r="AJ54" s="185"/>
      <c r="AK54" s="185"/>
      <c r="AL54" s="185"/>
      <c r="AM54" s="186"/>
    </row>
    <row r="55" spans="1:41" ht="16" thickBot="1" x14ac:dyDescent="0.4">
      <c r="A55" s="8"/>
      <c r="N55" s="10"/>
      <c r="P55" s="8"/>
      <c r="AA55" s="10"/>
      <c r="AC55" s="194"/>
      <c r="AD55" s="195"/>
      <c r="AE55" s="187"/>
      <c r="AF55" s="188"/>
      <c r="AG55" s="188"/>
      <c r="AH55" s="188"/>
      <c r="AI55" s="188"/>
      <c r="AJ55" s="188"/>
      <c r="AK55" s="188"/>
      <c r="AL55" s="188"/>
      <c r="AM55" s="189"/>
    </row>
    <row r="56" spans="1:41" ht="35.5" thickTop="1" x14ac:dyDescent="0.7">
      <c r="A56" s="8"/>
      <c r="B56" s="102"/>
      <c r="N56" s="10"/>
      <c r="P56" s="8"/>
      <c r="Q56" s="9"/>
      <c r="AA56" s="10"/>
      <c r="AC56" s="8"/>
      <c r="AM56" s="10"/>
    </row>
    <row r="57" spans="1:41" ht="31.5" customHeight="1" x14ac:dyDescent="0.7">
      <c r="A57" s="8"/>
      <c r="N57" s="10"/>
      <c r="P57" s="8"/>
      <c r="Q57" s="104"/>
      <c r="S57" s="42"/>
      <c r="Y57" s="105"/>
      <c r="Z57" s="106"/>
      <c r="AA57" s="10"/>
      <c r="AC57" s="8"/>
      <c r="AD57" s="9" t="s">
        <v>83</v>
      </c>
      <c r="AM57" s="10"/>
    </row>
    <row r="58" spans="1:41" ht="30" customHeight="1" x14ac:dyDescent="0.7">
      <c r="A58" s="8"/>
      <c r="N58" s="10"/>
      <c r="P58" s="8"/>
      <c r="S58" s="42"/>
      <c r="Y58" s="105"/>
      <c r="Z58" s="106"/>
      <c r="AA58" s="10"/>
      <c r="AC58" s="8"/>
      <c r="AD58" s="9"/>
      <c r="AM58" s="10"/>
    </row>
    <row r="59" spans="1:41" ht="30" x14ac:dyDescent="0.6">
      <c r="A59" s="8"/>
      <c r="N59" s="10"/>
      <c r="P59" s="8"/>
      <c r="Q59" s="107"/>
      <c r="AA59" s="10"/>
      <c r="AC59" s="8"/>
      <c r="AD59" s="14" t="s">
        <v>84</v>
      </c>
      <c r="AE59" s="42"/>
      <c r="AJ59" s="108"/>
      <c r="AM59" s="10"/>
    </row>
    <row r="60" spans="1:41" x14ac:dyDescent="0.35">
      <c r="A60" s="8"/>
      <c r="N60" s="10"/>
      <c r="P60" s="8"/>
      <c r="AA60" s="10"/>
      <c r="AC60" s="8"/>
      <c r="AJ60" s="108"/>
      <c r="AM60" s="10"/>
    </row>
    <row r="61" spans="1:41" ht="28" x14ac:dyDescent="0.6">
      <c r="A61" s="8"/>
      <c r="N61" s="10"/>
      <c r="P61" s="8"/>
      <c r="AA61" s="10"/>
      <c r="AC61" s="8"/>
      <c r="AD61" s="14" t="s">
        <v>85</v>
      </c>
      <c r="AJ61" s="108"/>
      <c r="AM61" s="10"/>
    </row>
    <row r="62" spans="1:41" ht="27" customHeight="1" x14ac:dyDescent="0.55000000000000004">
      <c r="A62" s="8"/>
      <c r="N62" s="10"/>
      <c r="P62" s="8"/>
      <c r="AA62" s="10"/>
      <c r="AC62" s="8"/>
      <c r="AD62" s="14" t="s">
        <v>86</v>
      </c>
      <c r="AE62" s="42"/>
      <c r="AJ62" s="108"/>
      <c r="AM62" s="10"/>
    </row>
    <row r="63" spans="1:41" ht="25.5" customHeight="1" x14ac:dyDescent="0.55000000000000004">
      <c r="A63" s="8"/>
      <c r="N63" s="10"/>
      <c r="P63" s="8"/>
      <c r="AA63" s="10"/>
      <c r="AC63" s="8"/>
      <c r="AD63" s="14" t="s">
        <v>87</v>
      </c>
      <c r="AE63" s="42"/>
      <c r="AJ63" s="109"/>
      <c r="AM63" s="10"/>
    </row>
    <row r="64" spans="1:41" x14ac:dyDescent="0.35">
      <c r="A64" s="8"/>
      <c r="N64" s="10"/>
      <c r="P64" s="8"/>
      <c r="AA64" s="10"/>
      <c r="AC64" s="8"/>
      <c r="AM64" s="10"/>
    </row>
    <row r="65" spans="1:40" ht="28" x14ac:dyDescent="0.6">
      <c r="A65" s="8"/>
      <c r="N65" s="10"/>
      <c r="P65" s="8"/>
      <c r="AA65" s="10"/>
      <c r="AC65" s="8"/>
      <c r="AD65" s="14" t="s">
        <v>88</v>
      </c>
      <c r="AM65" s="10"/>
    </row>
    <row r="66" spans="1:40" ht="24" customHeight="1" thickBot="1" x14ac:dyDescent="0.4">
      <c r="A66" s="8"/>
      <c r="N66" s="10"/>
      <c r="P66" s="8"/>
      <c r="AA66" s="10"/>
      <c r="AC66" s="8"/>
      <c r="AM66" s="10"/>
    </row>
    <row r="67" spans="1:40" ht="27" customHeight="1" thickTop="1" x14ac:dyDescent="0.35">
      <c r="A67" s="8"/>
      <c r="N67" s="10"/>
      <c r="P67" s="8"/>
      <c r="AA67" s="10"/>
      <c r="AC67" s="169" t="s">
        <v>76</v>
      </c>
      <c r="AD67" s="171"/>
      <c r="AE67" s="175" t="s">
        <v>89</v>
      </c>
      <c r="AF67" s="176"/>
      <c r="AG67" s="176"/>
      <c r="AH67" s="176"/>
      <c r="AI67" s="176"/>
      <c r="AJ67" s="176"/>
      <c r="AK67" s="176"/>
      <c r="AL67" s="176"/>
      <c r="AM67" s="177"/>
    </row>
    <row r="68" spans="1:40" ht="27" customHeight="1" thickBot="1" x14ac:dyDescent="0.4">
      <c r="A68" s="8"/>
      <c r="N68" s="10"/>
      <c r="P68" s="8"/>
      <c r="AA68" s="10"/>
      <c r="AC68" s="172"/>
      <c r="AD68" s="174"/>
      <c r="AE68" s="178"/>
      <c r="AF68" s="179"/>
      <c r="AG68" s="179"/>
      <c r="AH68" s="179"/>
      <c r="AI68" s="179"/>
      <c r="AJ68" s="179"/>
      <c r="AK68" s="179"/>
      <c r="AL68" s="179"/>
      <c r="AM68" s="180"/>
    </row>
    <row r="69" spans="1:40" ht="27" customHeight="1" thickTop="1" x14ac:dyDescent="0.5">
      <c r="A69" s="8"/>
      <c r="N69" s="10"/>
      <c r="P69" s="8"/>
      <c r="AA69" s="10"/>
      <c r="AC69" s="8"/>
      <c r="AD69" s="12"/>
      <c r="AM69" s="10"/>
    </row>
    <row r="70" spans="1:40" ht="35" x14ac:dyDescent="0.7">
      <c r="A70" s="8"/>
      <c r="N70" s="10"/>
      <c r="P70" s="8"/>
      <c r="AA70" s="10"/>
      <c r="AC70" s="8"/>
      <c r="AD70" s="9" t="s">
        <v>90</v>
      </c>
      <c r="AE70" s="106"/>
      <c r="AJ70" s="110"/>
      <c r="AM70" s="10"/>
    </row>
    <row r="71" spans="1:40" x14ac:dyDescent="0.35">
      <c r="A71" s="8"/>
      <c r="N71" s="10"/>
      <c r="P71" s="8"/>
      <c r="AA71" s="10"/>
      <c r="AC71" s="8"/>
      <c r="AD71" s="40"/>
      <c r="AE71" s="106"/>
      <c r="AJ71" s="110"/>
      <c r="AM71" s="10"/>
    </row>
    <row r="72" spans="1:40" ht="27.5" x14ac:dyDescent="0.55000000000000004">
      <c r="A72" s="8"/>
      <c r="N72" s="10"/>
      <c r="P72" s="8"/>
      <c r="AA72" s="10"/>
      <c r="AC72" s="8"/>
      <c r="AD72" s="14" t="s">
        <v>91</v>
      </c>
      <c r="AE72" s="40"/>
      <c r="AJ72" s="111"/>
      <c r="AM72" s="10"/>
    </row>
    <row r="73" spans="1:40" ht="28" x14ac:dyDescent="0.6">
      <c r="A73" s="8"/>
      <c r="N73" s="10"/>
      <c r="P73" s="8"/>
      <c r="AA73" s="10"/>
      <c r="AC73" s="112"/>
      <c r="AD73" s="113" t="s">
        <v>92</v>
      </c>
      <c r="AE73" s="106"/>
      <c r="AJ73" s="110"/>
      <c r="AM73" s="10"/>
    </row>
    <row r="74" spans="1:40" ht="28" x14ac:dyDescent="0.6">
      <c r="A74" s="8"/>
      <c r="B74" s="17" t="s">
        <v>93</v>
      </c>
      <c r="N74" s="10"/>
      <c r="P74" s="8"/>
      <c r="AA74" s="10"/>
      <c r="AC74" s="112"/>
      <c r="AD74" s="113" t="s">
        <v>94</v>
      </c>
      <c r="AE74" s="106"/>
      <c r="AJ74" s="110"/>
      <c r="AM74" s="10"/>
    </row>
    <row r="75" spans="1:40" ht="30" x14ac:dyDescent="0.6">
      <c r="A75" s="8"/>
      <c r="B75" s="12"/>
      <c r="N75" s="10"/>
      <c r="P75" s="166"/>
      <c r="Q75" s="167"/>
      <c r="R75" s="167"/>
      <c r="S75" s="167"/>
      <c r="T75" s="167"/>
      <c r="U75" s="167"/>
      <c r="V75" s="167"/>
      <c r="W75" s="167"/>
      <c r="X75" s="167"/>
      <c r="Y75" s="167"/>
      <c r="Z75" s="167"/>
      <c r="AA75" s="168"/>
      <c r="AC75" s="112"/>
      <c r="AD75" s="17" t="s">
        <v>95</v>
      </c>
      <c r="AE75" s="40"/>
      <c r="AJ75" s="110"/>
      <c r="AM75" s="10"/>
    </row>
    <row r="76" spans="1:40" ht="30" x14ac:dyDescent="0.6">
      <c r="A76" s="8"/>
      <c r="B76" s="14" t="s">
        <v>96</v>
      </c>
      <c r="N76" s="10"/>
      <c r="P76" s="166" t="s">
        <v>97</v>
      </c>
      <c r="Q76" s="167"/>
      <c r="R76" s="167"/>
      <c r="S76" s="167"/>
      <c r="T76" s="167"/>
      <c r="U76" s="167"/>
      <c r="V76" s="167"/>
      <c r="W76" s="167"/>
      <c r="X76" s="167"/>
      <c r="Y76" s="167"/>
      <c r="Z76" s="167"/>
      <c r="AA76" s="168"/>
      <c r="AC76" s="114"/>
      <c r="AD76" s="17"/>
      <c r="AE76" s="115"/>
      <c r="AF76" s="115"/>
      <c r="AG76" s="115"/>
      <c r="AH76" s="115"/>
      <c r="AM76" s="10"/>
    </row>
    <row r="77" spans="1:40" ht="28" x14ac:dyDescent="0.6">
      <c r="A77" s="8"/>
      <c r="B77" s="12"/>
      <c r="N77" s="10"/>
      <c r="P77" s="116"/>
      <c r="AA77" s="10"/>
      <c r="AC77" s="117"/>
      <c r="AD77" s="17" t="s">
        <v>98</v>
      </c>
      <c r="AE77" s="118"/>
      <c r="AF77" s="118"/>
      <c r="AG77" s="119"/>
      <c r="AH77" s="120"/>
      <c r="AI77" s="121"/>
      <c r="AJ77" s="121"/>
      <c r="AK77" s="121"/>
      <c r="AL77" s="121"/>
      <c r="AM77" s="122"/>
    </row>
    <row r="78" spans="1:40" ht="28" x14ac:dyDescent="0.6">
      <c r="A78" s="8"/>
      <c r="B78" s="17" t="s">
        <v>99</v>
      </c>
      <c r="C78" s="115"/>
      <c r="D78" s="115"/>
      <c r="E78" s="115"/>
      <c r="F78" s="115"/>
      <c r="G78" s="115"/>
      <c r="H78" s="115"/>
      <c r="I78" s="115"/>
      <c r="J78" s="115"/>
      <c r="K78" s="115"/>
      <c r="L78" s="115"/>
      <c r="M78" s="115"/>
      <c r="N78" s="123"/>
      <c r="P78" s="116"/>
      <c r="Q78" s="14" t="s">
        <v>100</v>
      </c>
      <c r="AA78" s="10"/>
      <c r="AC78" s="117"/>
      <c r="AD78" s="17" t="s">
        <v>101</v>
      </c>
      <c r="AE78" s="115"/>
      <c r="AF78" s="115"/>
      <c r="AG78" s="83"/>
      <c r="AI78" s="83" t="s">
        <v>102</v>
      </c>
      <c r="AM78" s="122"/>
    </row>
    <row r="79" spans="1:40" ht="28.5" thickBot="1" x14ac:dyDescent="0.65">
      <c r="A79" s="48"/>
      <c r="B79" s="124"/>
      <c r="C79" s="50"/>
      <c r="D79" s="50"/>
      <c r="E79" s="50"/>
      <c r="F79" s="50"/>
      <c r="G79" s="50"/>
      <c r="H79" s="50"/>
      <c r="I79" s="50"/>
      <c r="J79" s="50"/>
      <c r="K79" s="50"/>
      <c r="L79" s="50"/>
      <c r="M79" s="50"/>
      <c r="N79" s="51"/>
      <c r="P79" s="116"/>
      <c r="Q79" s="74" t="s">
        <v>103</v>
      </c>
      <c r="AA79" s="10"/>
      <c r="AB79" s="42"/>
      <c r="AC79" s="117"/>
      <c r="AF79" s="99" t="s">
        <v>104</v>
      </c>
      <c r="AI79" s="125">
        <f>(57*4)*1000</f>
        <v>228000</v>
      </c>
      <c r="AM79" s="122"/>
    </row>
    <row r="80" spans="1:40" ht="33" thickTop="1" x14ac:dyDescent="0.65">
      <c r="A80" s="169" t="s">
        <v>76</v>
      </c>
      <c r="B80" s="170"/>
      <c r="C80" s="171"/>
      <c r="D80" s="126" t="s">
        <v>105</v>
      </c>
      <c r="E80" s="127"/>
      <c r="F80" s="127"/>
      <c r="G80" s="128"/>
      <c r="H80" s="127"/>
      <c r="I80" s="127"/>
      <c r="J80" s="127"/>
      <c r="K80" s="127"/>
      <c r="L80" s="127"/>
      <c r="M80" s="127"/>
      <c r="N80" s="129"/>
      <c r="P80" s="130"/>
      <c r="AA80" s="10"/>
      <c r="AC80" s="117"/>
      <c r="AD80" s="14"/>
      <c r="AF80" s="99" t="s">
        <v>106</v>
      </c>
      <c r="AI80" s="125">
        <f>(45+7+7+13)*1000</f>
        <v>72000</v>
      </c>
      <c r="AM80" s="122"/>
      <c r="AN80" s="131"/>
    </row>
    <row r="81" spans="1:40" ht="28.5" thickBot="1" x14ac:dyDescent="0.65">
      <c r="A81" s="172"/>
      <c r="B81" s="173"/>
      <c r="C81" s="174"/>
      <c r="D81" s="132" t="s">
        <v>107</v>
      </c>
      <c r="E81" s="133"/>
      <c r="F81" s="133"/>
      <c r="G81" s="133"/>
      <c r="H81" s="133"/>
      <c r="I81" s="133"/>
      <c r="J81" s="133"/>
      <c r="K81" s="133"/>
      <c r="L81" s="133"/>
      <c r="M81" s="133"/>
      <c r="N81" s="134"/>
      <c r="P81" s="8"/>
      <c r="Q81" s="61" t="s">
        <v>108</v>
      </c>
      <c r="AA81" s="10"/>
      <c r="AC81" s="117"/>
      <c r="AD81" s="14"/>
      <c r="AF81" s="99" t="s">
        <v>109</v>
      </c>
      <c r="AG81" s="17"/>
      <c r="AI81" s="125">
        <v>20000</v>
      </c>
      <c r="AJ81" s="121"/>
      <c r="AK81" s="121"/>
      <c r="AL81" s="121"/>
      <c r="AM81" s="122"/>
    </row>
    <row r="82" spans="1:40" ht="28.5" thickTop="1" x14ac:dyDescent="0.6">
      <c r="A82" s="117"/>
      <c r="B82" s="115"/>
      <c r="C82" s="115"/>
      <c r="D82" s="115"/>
      <c r="E82" s="115"/>
      <c r="F82" s="115"/>
      <c r="G82" s="115"/>
      <c r="H82" s="115"/>
      <c r="I82" s="115"/>
      <c r="J82" s="115"/>
      <c r="K82" s="115"/>
      <c r="L82" s="115"/>
      <c r="M82" s="115"/>
      <c r="N82" s="123"/>
      <c r="P82" s="8"/>
      <c r="Q82" s="14" t="s">
        <v>110</v>
      </c>
      <c r="AA82" s="10"/>
      <c r="AC82" s="117"/>
      <c r="AD82" s="113"/>
      <c r="AF82" s="99" t="s">
        <v>111</v>
      </c>
      <c r="AG82" s="17"/>
      <c r="AI82" s="135">
        <v>11500</v>
      </c>
      <c r="AM82" s="10"/>
    </row>
    <row r="83" spans="1:40" ht="35.5" thickBot="1" x14ac:dyDescent="0.75">
      <c r="A83" s="117"/>
      <c r="B83" s="136" t="s">
        <v>112</v>
      </c>
      <c r="C83" s="115"/>
      <c r="D83" s="115"/>
      <c r="E83" s="115"/>
      <c r="F83" s="115"/>
      <c r="H83" s="115"/>
      <c r="I83" s="115"/>
      <c r="J83" s="115"/>
      <c r="K83" s="115"/>
      <c r="L83" s="115"/>
      <c r="M83" s="115"/>
      <c r="N83" s="123"/>
      <c r="P83" s="8"/>
      <c r="Q83" s="14" t="s">
        <v>113</v>
      </c>
      <c r="AA83" s="10"/>
      <c r="AC83" s="117"/>
      <c r="AD83" s="14"/>
      <c r="AF83" s="99" t="s">
        <v>114</v>
      </c>
      <c r="AI83" s="137">
        <f>SUM(AI79:AI82)</f>
        <v>331500</v>
      </c>
      <c r="AM83" s="10"/>
      <c r="AN83" s="138"/>
    </row>
    <row r="84" spans="1:40" ht="29" thickTop="1" thickBot="1" x14ac:dyDescent="0.65">
      <c r="A84" s="117"/>
      <c r="B84" s="115"/>
      <c r="C84" s="115"/>
      <c r="D84" s="115"/>
      <c r="E84" s="115"/>
      <c r="F84" s="115"/>
      <c r="G84" s="17" t="s">
        <v>115</v>
      </c>
      <c r="H84" s="115"/>
      <c r="I84" s="115"/>
      <c r="J84" s="115"/>
      <c r="K84" s="115"/>
      <c r="L84" s="115"/>
      <c r="M84" s="115"/>
      <c r="N84" s="123"/>
      <c r="P84" s="8"/>
      <c r="Q84" s="14" t="s">
        <v>116</v>
      </c>
      <c r="AA84" s="10"/>
      <c r="AC84" s="8"/>
      <c r="AG84" s="139"/>
      <c r="AM84" s="10"/>
    </row>
    <row r="85" spans="1:40" ht="28" thickTop="1" x14ac:dyDescent="0.55000000000000004">
      <c r="A85" s="117"/>
      <c r="F85" s="115"/>
      <c r="G85" s="17" t="s">
        <v>117</v>
      </c>
      <c r="H85" s="115"/>
      <c r="I85" s="115"/>
      <c r="J85" s="115"/>
      <c r="K85" s="115"/>
      <c r="L85" s="115"/>
      <c r="M85" s="115"/>
      <c r="N85" s="123"/>
      <c r="P85" s="8"/>
      <c r="Q85" s="74" t="s">
        <v>118</v>
      </c>
      <c r="AA85" s="10"/>
      <c r="AC85" s="169" t="s">
        <v>76</v>
      </c>
      <c r="AD85" s="171"/>
      <c r="AE85" s="175" t="s">
        <v>89</v>
      </c>
      <c r="AF85" s="176"/>
      <c r="AG85" s="176"/>
      <c r="AH85" s="176"/>
      <c r="AI85" s="176"/>
      <c r="AJ85" s="176"/>
      <c r="AK85" s="176"/>
      <c r="AL85" s="176"/>
      <c r="AM85" s="177"/>
    </row>
    <row r="86" spans="1:40" ht="28.5" thickBot="1" x14ac:dyDescent="0.65">
      <c r="A86" s="117"/>
      <c r="B86" s="115"/>
      <c r="C86" s="140"/>
      <c r="D86" s="141"/>
      <c r="E86" s="142" t="s">
        <v>119</v>
      </c>
      <c r="F86" s="115"/>
      <c r="G86" s="27"/>
      <c r="H86" s="115"/>
      <c r="I86" s="115"/>
      <c r="J86" s="115"/>
      <c r="K86" s="115"/>
      <c r="L86" s="115"/>
      <c r="M86" s="115"/>
      <c r="N86" s="123"/>
      <c r="P86" s="8"/>
      <c r="Q86" s="14" t="s">
        <v>120</v>
      </c>
      <c r="AA86" s="10"/>
      <c r="AC86" s="172"/>
      <c r="AD86" s="174"/>
      <c r="AE86" s="178"/>
      <c r="AF86" s="179"/>
      <c r="AG86" s="179"/>
      <c r="AH86" s="179"/>
      <c r="AI86" s="179"/>
      <c r="AJ86" s="179"/>
      <c r="AK86" s="179"/>
      <c r="AL86" s="179"/>
      <c r="AM86" s="180"/>
    </row>
    <row r="87" spans="1:40" ht="28.5" thickTop="1" x14ac:dyDescent="0.6">
      <c r="A87" s="117"/>
      <c r="B87" s="115"/>
      <c r="C87" s="143" t="s">
        <v>121</v>
      </c>
      <c r="D87" s="143"/>
      <c r="E87" s="144">
        <f>'[1]Revenue Base Data  DO NOT PRINT'!J32</f>
        <v>7.6559999999999997</v>
      </c>
      <c r="F87" s="115"/>
      <c r="G87" s="17" t="s">
        <v>122</v>
      </c>
      <c r="H87" s="115"/>
      <c r="I87" s="115"/>
      <c r="J87" s="115"/>
      <c r="K87" s="115"/>
      <c r="L87" s="115"/>
      <c r="M87" s="115"/>
      <c r="N87" s="123"/>
      <c r="P87" s="8"/>
      <c r="Q87" s="74" t="s">
        <v>123</v>
      </c>
      <c r="AA87" s="10"/>
      <c r="AC87" s="8"/>
      <c r="AM87" s="10"/>
    </row>
    <row r="88" spans="1:40" ht="35" x14ac:dyDescent="0.7">
      <c r="A88" s="117"/>
      <c r="B88" s="115"/>
      <c r="C88" s="143" t="s">
        <v>124</v>
      </c>
      <c r="D88" s="143"/>
      <c r="E88" s="144">
        <f>'[1]Revenue Base Data  DO NOT PRINT'!J33</f>
        <v>1.7829999999999999</v>
      </c>
      <c r="F88" s="115"/>
      <c r="G88" s="113" t="s">
        <v>125</v>
      </c>
      <c r="H88" s="115"/>
      <c r="I88" s="115"/>
      <c r="J88" s="115"/>
      <c r="K88" s="115"/>
      <c r="L88" s="115"/>
      <c r="M88" s="115"/>
      <c r="N88" s="123"/>
      <c r="P88" s="8"/>
      <c r="Q88" s="145"/>
      <c r="AA88" s="10"/>
      <c r="AC88" s="8"/>
      <c r="AD88" s="9" t="s">
        <v>126</v>
      </c>
      <c r="AM88" s="10"/>
    </row>
    <row r="89" spans="1:40" ht="35" x14ac:dyDescent="0.7">
      <c r="A89" s="117"/>
      <c r="B89" s="115"/>
      <c r="C89" s="143" t="s">
        <v>127</v>
      </c>
      <c r="D89" s="143"/>
      <c r="E89" s="144">
        <f>'[1]Revenue Base Data  DO NOT PRINT'!J34</f>
        <v>0.25</v>
      </c>
      <c r="F89" s="115"/>
      <c r="G89" s="27"/>
      <c r="H89" s="115"/>
      <c r="I89" s="115"/>
      <c r="J89" s="115"/>
      <c r="K89" s="115"/>
      <c r="L89" s="115"/>
      <c r="M89" s="115"/>
      <c r="N89" s="123"/>
      <c r="P89" s="8"/>
      <c r="Q89" s="145" t="s">
        <v>128</v>
      </c>
      <c r="AA89" s="10"/>
      <c r="AC89" s="8"/>
      <c r="AD89" s="146"/>
      <c r="AE89" s="42"/>
      <c r="AJ89" s="108"/>
      <c r="AM89" s="10"/>
    </row>
    <row r="90" spans="1:40" ht="28" x14ac:dyDescent="0.6">
      <c r="A90" s="117"/>
      <c r="B90" s="115"/>
      <c r="C90" s="147" t="s">
        <v>129</v>
      </c>
      <c r="D90" s="141"/>
      <c r="E90" s="148">
        <f>SUM(E87:E89)</f>
        <v>9.6890000000000001</v>
      </c>
      <c r="F90" s="115"/>
      <c r="G90" s="17" t="s">
        <v>130</v>
      </c>
      <c r="H90" s="115"/>
      <c r="I90" s="115"/>
      <c r="J90" s="115"/>
      <c r="K90" s="115"/>
      <c r="L90" s="115"/>
      <c r="M90" s="115"/>
      <c r="N90" s="123"/>
      <c r="P90" s="8"/>
      <c r="Q90" s="14" t="s">
        <v>131</v>
      </c>
      <c r="AA90" s="10"/>
      <c r="AC90" s="8"/>
      <c r="AD90" s="14" t="s">
        <v>132</v>
      </c>
      <c r="AJ90" s="110"/>
      <c r="AM90" s="10"/>
    </row>
    <row r="91" spans="1:40" ht="28" x14ac:dyDescent="0.55000000000000004">
      <c r="A91" s="117"/>
      <c r="B91" s="115"/>
      <c r="C91" s="143" t="s">
        <v>133</v>
      </c>
      <c r="D91" s="143"/>
      <c r="E91" s="149">
        <f>'[1]Revenue Base Data  DO NOT PRINT'!J36</f>
        <v>1.1100000000000001</v>
      </c>
      <c r="F91" s="90"/>
      <c r="G91" s="27"/>
      <c r="H91" s="115"/>
      <c r="I91" s="115"/>
      <c r="J91" s="115"/>
      <c r="K91" s="115"/>
      <c r="L91" s="115"/>
      <c r="M91" s="115"/>
      <c r="N91" s="123"/>
      <c r="P91" s="8"/>
      <c r="Q91" s="150" t="s">
        <v>134</v>
      </c>
      <c r="AA91" s="10"/>
      <c r="AB91" s="115"/>
      <c r="AC91" s="8"/>
      <c r="AD91" s="14" t="s">
        <v>135</v>
      </c>
      <c r="AE91" s="42"/>
      <c r="AJ91" s="110"/>
      <c r="AM91" s="10"/>
    </row>
    <row r="92" spans="1:40" ht="28" x14ac:dyDescent="0.6">
      <c r="A92" s="117"/>
      <c r="B92" s="115"/>
      <c r="C92" s="147" t="s">
        <v>136</v>
      </c>
      <c r="D92" s="141"/>
      <c r="E92" s="148">
        <f>'[1]Revenue Base Data  DO NOT PRINT'!J37</f>
        <v>8.5790000000000006</v>
      </c>
      <c r="F92" s="115"/>
      <c r="G92" s="17" t="s">
        <v>137</v>
      </c>
      <c r="H92" s="115"/>
      <c r="I92" s="115"/>
      <c r="J92" s="115"/>
      <c r="K92" s="115"/>
      <c r="L92" s="115"/>
      <c r="M92" s="115"/>
      <c r="N92" s="123"/>
      <c r="P92" s="8"/>
      <c r="Q92" s="14" t="s">
        <v>138</v>
      </c>
      <c r="AA92" s="10"/>
      <c r="AB92" s="115"/>
      <c r="AC92" s="8"/>
      <c r="AE92" s="42"/>
      <c r="AJ92" s="111"/>
      <c r="AM92" s="10"/>
    </row>
    <row r="93" spans="1:40" ht="28" x14ac:dyDescent="0.6">
      <c r="A93" s="117"/>
      <c r="B93" s="115"/>
      <c r="C93" s="115"/>
      <c r="D93" s="115"/>
      <c r="E93" s="115"/>
      <c r="F93" s="115"/>
      <c r="G93" s="17" t="s">
        <v>139</v>
      </c>
      <c r="H93" s="115"/>
      <c r="I93" s="115"/>
      <c r="J93" s="115"/>
      <c r="K93" s="115"/>
      <c r="L93" s="115"/>
      <c r="M93" s="115"/>
      <c r="N93" s="123"/>
      <c r="P93" s="8"/>
      <c r="Q93" s="14" t="s">
        <v>140</v>
      </c>
      <c r="AA93" s="10"/>
      <c r="AB93" s="115"/>
      <c r="AC93" s="8"/>
      <c r="AD93" s="14" t="s">
        <v>141</v>
      </c>
      <c r="AE93" s="42"/>
      <c r="AJ93" s="111"/>
      <c r="AM93" s="10"/>
    </row>
    <row r="94" spans="1:40" ht="28" thickBot="1" x14ac:dyDescent="0.6">
      <c r="A94" s="117"/>
      <c r="B94" s="115"/>
      <c r="C94" s="115"/>
      <c r="D94" s="115"/>
      <c r="E94" s="115"/>
      <c r="F94" s="27"/>
      <c r="G94" s="17" t="s">
        <v>142</v>
      </c>
      <c r="H94" s="115"/>
      <c r="I94" s="115"/>
      <c r="J94" s="115"/>
      <c r="K94" s="115"/>
      <c r="L94" s="115"/>
      <c r="M94" s="115"/>
      <c r="N94" s="123"/>
      <c r="P94" s="8"/>
      <c r="AA94" s="10"/>
      <c r="AC94" s="8"/>
      <c r="AD94" s="14" t="s">
        <v>143</v>
      </c>
      <c r="AM94" s="10"/>
    </row>
    <row r="95" spans="1:40" ht="28.5" thickBot="1" x14ac:dyDescent="0.65">
      <c r="A95" s="117"/>
      <c r="B95" s="181" t="s">
        <v>144</v>
      </c>
      <c r="C95" s="182"/>
      <c r="D95" s="182"/>
      <c r="E95" s="183"/>
      <c r="F95" s="115"/>
      <c r="G95" s="115"/>
      <c r="H95" s="115"/>
      <c r="I95" s="115"/>
      <c r="J95" s="115"/>
      <c r="K95" s="115"/>
      <c r="L95" s="115"/>
      <c r="M95" s="115"/>
      <c r="N95" s="123"/>
      <c r="P95" s="8"/>
      <c r="Q95" s="14" t="s">
        <v>145</v>
      </c>
      <c r="AA95" s="10"/>
      <c r="AB95" s="115"/>
      <c r="AC95" s="8"/>
      <c r="AD95" s="14" t="s">
        <v>146</v>
      </c>
      <c r="AM95" s="10"/>
    </row>
    <row r="96" spans="1:40" ht="28" x14ac:dyDescent="0.6">
      <c r="A96" s="117"/>
      <c r="B96" s="17"/>
      <c r="C96" s="115"/>
      <c r="D96" s="115"/>
      <c r="E96" s="115"/>
      <c r="F96" s="115"/>
      <c r="G96" s="17" t="s">
        <v>147</v>
      </c>
      <c r="H96" s="115"/>
      <c r="I96" s="115"/>
      <c r="J96" s="115"/>
      <c r="K96" s="115"/>
      <c r="L96" s="115"/>
      <c r="M96" s="115"/>
      <c r="N96" s="123"/>
      <c r="P96" s="8"/>
      <c r="Q96" s="151"/>
      <c r="AA96" s="10"/>
      <c r="AB96" s="115"/>
      <c r="AC96" s="8"/>
      <c r="AD96" s="14"/>
      <c r="AM96" s="10"/>
    </row>
    <row r="97" spans="1:39" ht="28" x14ac:dyDescent="0.6">
      <c r="A97" s="117"/>
      <c r="B97" s="17"/>
      <c r="C97" s="115"/>
      <c r="D97" s="115"/>
      <c r="E97" s="115"/>
      <c r="F97" s="115"/>
      <c r="G97" s="17" t="s">
        <v>148</v>
      </c>
      <c r="H97" s="115"/>
      <c r="I97" s="115"/>
      <c r="J97" s="115"/>
      <c r="K97" s="115"/>
      <c r="L97" s="115"/>
      <c r="M97" s="115"/>
      <c r="N97" s="123"/>
      <c r="P97" s="8"/>
      <c r="Q97" s="145" t="s">
        <v>149</v>
      </c>
      <c r="AA97" s="10"/>
      <c r="AB97" s="115"/>
      <c r="AC97" s="8"/>
      <c r="AD97" s="14" t="s">
        <v>150</v>
      </c>
      <c r="AM97" s="10"/>
    </row>
    <row r="98" spans="1:39" ht="28" x14ac:dyDescent="0.6">
      <c r="A98" s="117"/>
      <c r="B98" s="152" t="s">
        <v>151</v>
      </c>
      <c r="C98" s="115"/>
      <c r="D98" s="115"/>
      <c r="E98" s="115"/>
      <c r="F98" s="115"/>
      <c r="G98" s="153" t="s">
        <v>152</v>
      </c>
      <c r="H98" s="115"/>
      <c r="I98" s="115"/>
      <c r="J98" s="115"/>
      <c r="K98" s="115"/>
      <c r="L98" s="115"/>
      <c r="M98" s="115"/>
      <c r="N98" s="123"/>
      <c r="P98" s="8"/>
      <c r="Q98" s="14" t="s">
        <v>153</v>
      </c>
      <c r="AA98" s="10"/>
      <c r="AB98" s="115"/>
      <c r="AC98" s="8"/>
      <c r="AD98" s="14" t="s">
        <v>154</v>
      </c>
      <c r="AM98" s="10"/>
    </row>
    <row r="99" spans="1:39" ht="28" x14ac:dyDescent="0.6">
      <c r="A99" s="8"/>
      <c r="N99" s="10"/>
      <c r="P99" s="8"/>
      <c r="Q99" s="14" t="s">
        <v>155</v>
      </c>
      <c r="AA99" s="10"/>
      <c r="AB99" s="115"/>
      <c r="AC99" s="8"/>
      <c r="AD99" s="14"/>
      <c r="AM99" s="10"/>
    </row>
    <row r="100" spans="1:39" ht="28" x14ac:dyDescent="0.6">
      <c r="A100" s="8"/>
      <c r="B100" s="14" t="s">
        <v>156</v>
      </c>
      <c r="N100" s="10"/>
      <c r="P100" s="8"/>
      <c r="Q100" s="14" t="s">
        <v>157</v>
      </c>
      <c r="AA100" s="10"/>
      <c r="AB100" s="115"/>
      <c r="AC100" s="8"/>
      <c r="AD100" s="65" t="s">
        <v>158</v>
      </c>
      <c r="AM100" s="10"/>
    </row>
    <row r="101" spans="1:39" ht="28" x14ac:dyDescent="0.6">
      <c r="A101" s="8"/>
      <c r="B101" s="14" t="s">
        <v>159</v>
      </c>
      <c r="G101" s="84"/>
      <c r="N101" s="10"/>
      <c r="P101" s="8"/>
      <c r="Q101" s="14" t="s">
        <v>160</v>
      </c>
      <c r="AA101" s="10"/>
      <c r="AB101" s="115"/>
      <c r="AC101" s="8"/>
      <c r="AD101" s="14" t="s">
        <v>161</v>
      </c>
      <c r="AM101" s="10"/>
    </row>
    <row r="102" spans="1:39" ht="25.5" thickBot="1" x14ac:dyDescent="0.55000000000000004">
      <c r="A102" s="8"/>
      <c r="B102" s="12"/>
      <c r="N102" s="10"/>
      <c r="P102" s="8"/>
      <c r="Q102" s="27"/>
      <c r="AA102" s="10"/>
      <c r="AB102" s="115"/>
      <c r="AC102" s="48"/>
      <c r="AD102" s="50"/>
      <c r="AE102" s="50"/>
      <c r="AF102" s="50"/>
      <c r="AG102" s="50"/>
      <c r="AH102" s="50"/>
      <c r="AI102" s="50"/>
      <c r="AJ102" s="50"/>
      <c r="AK102" s="50"/>
      <c r="AL102" s="50"/>
      <c r="AM102" s="51"/>
    </row>
    <row r="103" spans="1:39" ht="28.5" thickTop="1" x14ac:dyDescent="0.6">
      <c r="A103" s="169" t="s">
        <v>76</v>
      </c>
      <c r="B103" s="170"/>
      <c r="C103" s="171"/>
      <c r="D103" s="184" t="s">
        <v>162</v>
      </c>
      <c r="E103" s="185"/>
      <c r="F103" s="185"/>
      <c r="G103" s="185"/>
      <c r="H103" s="185"/>
      <c r="I103" s="185"/>
      <c r="J103" s="185"/>
      <c r="K103" s="185"/>
      <c r="L103" s="185"/>
      <c r="M103" s="185"/>
      <c r="N103" s="186"/>
      <c r="P103" s="169" t="s">
        <v>76</v>
      </c>
      <c r="Q103" s="171"/>
      <c r="R103" s="154" t="s">
        <v>163</v>
      </c>
      <c r="S103" s="6"/>
      <c r="T103" s="6"/>
      <c r="U103" s="6"/>
      <c r="V103" s="6"/>
      <c r="W103" s="155"/>
      <c r="X103" s="6"/>
      <c r="Y103" s="6"/>
      <c r="Z103" s="6"/>
      <c r="AA103" s="7"/>
      <c r="AC103" s="190" t="s">
        <v>76</v>
      </c>
      <c r="AD103" s="191"/>
      <c r="AE103" s="184" t="s">
        <v>164</v>
      </c>
      <c r="AF103" s="185"/>
      <c r="AG103" s="185"/>
      <c r="AH103" s="185"/>
      <c r="AI103" s="185"/>
      <c r="AJ103" s="185"/>
      <c r="AK103" s="185"/>
      <c r="AL103" s="185"/>
      <c r="AM103" s="186"/>
    </row>
    <row r="104" spans="1:39" s="156" customFormat="1" ht="31.5" customHeight="1" thickBot="1" x14ac:dyDescent="0.65">
      <c r="A104" s="172"/>
      <c r="B104" s="173"/>
      <c r="C104" s="174"/>
      <c r="D104" s="187"/>
      <c r="E104" s="188"/>
      <c r="F104" s="188"/>
      <c r="G104" s="188"/>
      <c r="H104" s="188"/>
      <c r="I104" s="188"/>
      <c r="J104" s="188"/>
      <c r="K104" s="188"/>
      <c r="L104" s="188"/>
      <c r="M104" s="188"/>
      <c r="N104" s="189"/>
      <c r="P104" s="172"/>
      <c r="Q104" s="174"/>
      <c r="R104" s="157" t="s">
        <v>165</v>
      </c>
      <c r="S104" s="158"/>
      <c r="T104" s="158"/>
      <c r="U104" s="158"/>
      <c r="V104" s="158"/>
      <c r="W104" s="158"/>
      <c r="X104" s="158"/>
      <c r="Y104" s="158"/>
      <c r="Z104" s="158"/>
      <c r="AA104" s="159"/>
      <c r="AC104" s="172"/>
      <c r="AD104" s="174"/>
      <c r="AE104" s="187"/>
      <c r="AF104" s="188"/>
      <c r="AG104" s="188"/>
      <c r="AH104" s="188"/>
      <c r="AI104" s="188"/>
      <c r="AJ104" s="188"/>
      <c r="AK104" s="188"/>
      <c r="AL104" s="188"/>
      <c r="AM104" s="189"/>
    </row>
    <row r="105" spans="1:39" ht="16" thickTop="1" x14ac:dyDescent="0.35"/>
    <row r="106" spans="1:39" ht="15" customHeight="1" x14ac:dyDescent="0.45">
      <c r="B106" s="160"/>
      <c r="Q106" s="160"/>
      <c r="AD106" s="161"/>
    </row>
    <row r="107" spans="1:39" ht="22.5" x14ac:dyDescent="0.45">
      <c r="Q107" s="162"/>
      <c r="AD107" s="81"/>
    </row>
    <row r="108" spans="1:39" ht="22.5" x14ac:dyDescent="0.35">
      <c r="Q108" s="162"/>
      <c r="AD108" s="163"/>
    </row>
    <row r="109" spans="1:39" x14ac:dyDescent="0.35">
      <c r="Q109" s="164"/>
    </row>
    <row r="110" spans="1:39" x14ac:dyDescent="0.35">
      <c r="Q110" s="165"/>
    </row>
    <row r="112" spans="1:39" x14ac:dyDescent="0.35">
      <c r="Q112" s="165"/>
    </row>
    <row r="113" spans="17:17" x14ac:dyDescent="0.35">
      <c r="Q113" s="165"/>
    </row>
  </sheetData>
  <mergeCells count="39">
    <mergeCell ref="A1:AM1"/>
    <mergeCell ref="A2:N2"/>
    <mergeCell ref="P2:AA2"/>
    <mergeCell ref="AC2:AM2"/>
    <mergeCell ref="F6:F7"/>
    <mergeCell ref="H6:H7"/>
    <mergeCell ref="J6:J7"/>
    <mergeCell ref="L6:L7"/>
    <mergeCell ref="AC24:AM24"/>
    <mergeCell ref="A46:C47"/>
    <mergeCell ref="N46:N47"/>
    <mergeCell ref="F9:F10"/>
    <mergeCell ref="H9:H10"/>
    <mergeCell ref="J9:J10"/>
    <mergeCell ref="L9:L10"/>
    <mergeCell ref="F12:F13"/>
    <mergeCell ref="H12:H13"/>
    <mergeCell ref="J12:J13"/>
    <mergeCell ref="L12:L13"/>
    <mergeCell ref="P75:AA75"/>
    <mergeCell ref="F15:F16"/>
    <mergeCell ref="H15:H16"/>
    <mergeCell ref="J15:J16"/>
    <mergeCell ref="L15:L16"/>
    <mergeCell ref="P50:Q51"/>
    <mergeCell ref="AC54:AD55"/>
    <mergeCell ref="AE54:AM55"/>
    <mergeCell ref="AC67:AD68"/>
    <mergeCell ref="AE67:AM68"/>
    <mergeCell ref="A103:C104"/>
    <mergeCell ref="D103:N104"/>
    <mergeCell ref="P103:Q104"/>
    <mergeCell ref="AC103:AD104"/>
    <mergeCell ref="AE103:AM104"/>
    <mergeCell ref="P76:AA76"/>
    <mergeCell ref="A80:C81"/>
    <mergeCell ref="AC85:AD86"/>
    <mergeCell ref="AE85:AM86"/>
    <mergeCell ref="B95:E95"/>
  </mergeCells>
  <printOptions horizontalCentered="1" verticalCentered="1"/>
  <pageMargins left="0.17" right="0.17" top="0.47" bottom="0.28000000000000003" header="0.3" footer="0.17"/>
  <pageSetup paperSize="8" scale="1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2020-21 SSLEP 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Broad, John (F&amp;R)</dc:creator>
  <cp:lastModifiedBy>Ablewhite, Simon (Corporate)</cp:lastModifiedBy>
  <dcterms:created xsi:type="dcterms:W3CDTF">2020-07-09T14:25:58Z</dcterms:created>
  <dcterms:modified xsi:type="dcterms:W3CDTF">2020-07-09T14:33:00Z</dcterms:modified>
</cp:coreProperties>
</file>